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B:\Refugee and Asylum Data Support\4. Refugee &amp; Asylum Data Support\9. Northern Ireland Life &amp; Time Survey\NILT Reports\2026\Publication documents\"/>
    </mc:Choice>
  </mc:AlternateContent>
  <xr:revisionPtr revIDLastSave="0" documentId="13_ncr:1_{0262F932-1537-4187-BF4F-B6994F68415E}" xr6:coauthVersionLast="47" xr6:coauthVersionMax="47" xr10:uidLastSave="{00000000-0000-0000-0000-000000000000}"/>
  <bookViews>
    <workbookView xWindow="-28920" yWindow="1620" windowWidth="29040" windowHeight="15720" xr2:uid="{00000000-000D-0000-FFFF-FFFF00000000}"/>
  </bookViews>
  <sheets>
    <sheet name="Cover" sheetId="1" r:id="rId1"/>
    <sheet name="Table_of_contents" sheetId="2" r:id="rId2"/>
    <sheet name="Notes" sheetId="3" r:id="rId3"/>
    <sheet name="1a" sheetId="4" r:id="rId4"/>
    <sheet name="1b" sheetId="5" r:id="rId5"/>
    <sheet name="1c" sheetId="6" r:id="rId6"/>
    <sheet name="2a" sheetId="7" r:id="rId7"/>
    <sheet name="2b" sheetId="8" r:id="rId8"/>
    <sheet name="2c" sheetId="9" r:id="rId9"/>
    <sheet name="3a" sheetId="10" r:id="rId10"/>
    <sheet name="3b" sheetId="11" r:id="rId11"/>
    <sheet name="3c" sheetId="12" r:id="rId12"/>
    <sheet name="4a" sheetId="13" r:id="rId13"/>
    <sheet name="4b" sheetId="14" r:id="rId14"/>
    <sheet name="4c" sheetId="15" r:id="rId15"/>
    <sheet name="5a" sheetId="16" r:id="rId16"/>
    <sheet name="5b" sheetId="17" r:id="rId17"/>
    <sheet name="5c" sheetId="18" r:id="rId18"/>
    <sheet name="6a" sheetId="19" r:id="rId19"/>
    <sheet name="6b" sheetId="20" r:id="rId20"/>
    <sheet name="6c" sheetId="21" r:id="rId21"/>
    <sheet name="7a" sheetId="22" r:id="rId22"/>
    <sheet name="7b" sheetId="23" r:id="rId23"/>
    <sheet name="7c" sheetId="24" r:id="rId24"/>
    <sheet name="7d" sheetId="25" r:id="rId25"/>
    <sheet name="7e" sheetId="26" r:id="rId26"/>
    <sheet name="7f" sheetId="27" r:id="rId27"/>
    <sheet name="Metadata" sheetId="28" r:id="rId2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8" l="1"/>
  <c r="A5" i="27"/>
  <c r="A5" i="26"/>
  <c r="A5" i="25"/>
  <c r="A5" i="24"/>
  <c r="A5" i="23"/>
  <c r="A5" i="22"/>
  <c r="A5" i="21"/>
  <c r="A5" i="20"/>
  <c r="A5" i="19"/>
  <c r="A5" i="18"/>
  <c r="A5" i="17"/>
  <c r="A5" i="16"/>
  <c r="A5" i="15"/>
  <c r="A5" i="14"/>
  <c r="A5" i="13"/>
  <c r="A5" i="12"/>
  <c r="A5" i="11"/>
  <c r="A5" i="10"/>
  <c r="A5" i="9"/>
  <c r="A5" i="8"/>
  <c r="A5" i="7"/>
  <c r="A5" i="6"/>
  <c r="A5" i="5"/>
  <c r="A5" i="4"/>
  <c r="A3" i="3"/>
  <c r="A28" i="2"/>
  <c r="A27" i="2"/>
  <c r="A26" i="2"/>
  <c r="A25" i="2"/>
  <c r="A24" i="2"/>
  <c r="A23" i="2"/>
  <c r="A22" i="2"/>
  <c r="A21" i="2"/>
  <c r="A20" i="2"/>
  <c r="A19" i="2"/>
  <c r="A18" i="2"/>
  <c r="A17" i="2"/>
  <c r="A16" i="2"/>
  <c r="A15" i="2"/>
  <c r="A14" i="2"/>
  <c r="A13" i="2"/>
  <c r="A12" i="2"/>
  <c r="A11" i="2"/>
  <c r="A10" i="2"/>
  <c r="A9" i="2"/>
  <c r="A8" i="2"/>
  <c r="A7" i="2"/>
  <c r="A6" i="2"/>
  <c r="A5" i="2"/>
  <c r="A4" i="2"/>
  <c r="A3" i="2"/>
</calcChain>
</file>

<file path=xl/sharedStrings.xml><?xml version="1.0" encoding="utf-8"?>
<sst xmlns="http://schemas.openxmlformats.org/spreadsheetml/2006/main" count="3011" uniqueCount="257">
  <si>
    <t>Attitudes to Refugees and Asylum Seekers in Northern Ireland 2025</t>
  </si>
  <si>
    <t>These tables are published alongside the Attitudes to Refugees and Asylum Seekers in Northern Ireland 2025 report.</t>
  </si>
  <si>
    <t>https://www.executiveoffice-ni.gov.uk/topics/refugees-and-asylum-seekers</t>
  </si>
  <si>
    <t>Publication date</t>
  </si>
  <si>
    <t>06 August 2026</t>
  </si>
  <si>
    <t>Theme</t>
  </si>
  <si>
    <t>Refugees and Asylum Seekers</t>
  </si>
  <si>
    <t>Coverage</t>
  </si>
  <si>
    <t>Northern Ireland</t>
  </si>
  <si>
    <t>Frequency</t>
  </si>
  <si>
    <t>Annual</t>
  </si>
  <si>
    <t>Note on weighting methodology</t>
  </si>
  <si>
    <t>The percentages presented within this spreadsheet have been weighted by age, gender and location based on the Northern Ireland Census data, thus making the results representative of the adult population of Northern Ireland.</t>
  </si>
  <si>
    <t>Notes</t>
  </si>
  <si>
    <t>Some cells in the tables refer to notes which can be found in the notes worksheet. Note markers are presented in square brackets, for example: [note 1]</t>
  </si>
  <si>
    <t>Contact details</t>
  </si>
  <si>
    <t>Statistics and Analysis Unit, The Executive Office</t>
  </si>
  <si>
    <t>analyticalunit@executiveoffice-ni.gov.uk</t>
  </si>
  <si>
    <t>Table of contents</t>
  </si>
  <si>
    <t>This worksheet contains one table</t>
  </si>
  <si>
    <t>note number</t>
  </si>
  <si>
    <t>note text</t>
  </si>
  <si>
    <t>note 1</t>
  </si>
  <si>
    <t>Percentages may not sum to 100 due to rounding.</t>
  </si>
  <si>
    <t>note 2</t>
  </si>
  <si>
    <t>For information on how data categories were coded prior to analysis, please see Worksheet: Metadata.</t>
  </si>
  <si>
    <t>note 3</t>
  </si>
  <si>
    <t>''CI +/-' represents the range of the 95% confidence interval, either side of the estimate. A confidence interval gives an indication of the degree of uncertainty of an estimate and helps to explain how precise it is. The wider a confidence interval is, the less precise the associated estimate is. More information about statistical uncertainty can be found on the ONS website. (See link below in row 14)</t>
  </si>
  <si>
    <t>note 4</t>
  </si>
  <si>
    <t>Data are not presented due to a low base number. This is denoted by '[u]' in the tables.</t>
  </si>
  <si>
    <t>note 5</t>
  </si>
  <si>
    <t>Some data are not presented for confidentiality purposes. This is denoted by '[c]' in the tables.</t>
  </si>
  <si>
    <t>note 6</t>
  </si>
  <si>
    <t>Due to low base numbers, single year analysis was not possible. As a result the 2024 and 2025 datasets were combined for analysis.</t>
  </si>
  <si>
    <t>note 7</t>
  </si>
  <si>
    <t>This table presents information on whether observed differences between the estimates for different groups are significant or not. For more information on this, please see Worksheet: Metadata. Unless otherwise stated, differences are for 2025 estimates.</t>
  </si>
  <si>
    <t>note 8</t>
  </si>
  <si>
    <t>Estimates where the associated base numbers are small (&lt;100) should be treated with caution.</t>
  </si>
  <si>
    <t>ONS website</t>
  </si>
  <si>
    <t>Worksheet 1a: Percentage who agreed or disagreed that asylum seekers should be allowed to stay in Northern Ireland, 2018 to 2025 [note 1] [note 2]</t>
  </si>
  <si>
    <t>This worksheet contains one table.</t>
  </si>
  <si>
    <t>Some cells refer to notes which can be found on the notes worksheet.</t>
  </si>
  <si>
    <t>Source: Northern Ireland Life and Times Survey 2018-2025.</t>
  </si>
  <si>
    <t>Table 1: Percentage who agreed or disagreed that asylum seekers should be allowed to stay in Northern Ireland, 2018 to 2025</t>
  </si>
  <si>
    <t>Year</t>
  </si>
  <si>
    <t>Agree / Strongly agree (%)</t>
  </si>
  <si>
    <t>Agree / Strongly agree (CI +/- pp) [note 3]</t>
  </si>
  <si>
    <t>Neither agree nor disagree (%)</t>
  </si>
  <si>
    <t>Neither agree nor disagree (CI +/- pp) [note 3]</t>
  </si>
  <si>
    <t>Disagree / Strongly disagree (%)</t>
  </si>
  <si>
    <t>Disagree / Strongly disagree (CI +/- pp) [note 3]</t>
  </si>
  <si>
    <t>Don't know (%)</t>
  </si>
  <si>
    <t>Don't know (CI +/- pp) [note 3]</t>
  </si>
  <si>
    <t>Unweighted base</t>
  </si>
  <si>
    <t>Worksheet 1b: Percentage who agreed or disagreed that asylum seekers should be allowed to stay in Northern Ireland, by sub population groups, 2025 [note 1] [note 2]</t>
  </si>
  <si>
    <t>This worksheet contains seven tables presented next to each other vertically with one blank row in between each table.</t>
  </si>
  <si>
    <t>Source: Northern Ireland Life and Times Survey 2025.</t>
  </si>
  <si>
    <t>Table 2a: Percentage who agreed or disagreed that asylum seekers should be allowed to stay in Northern Ireland, by sex, 2025</t>
  </si>
  <si>
    <t>Sex</t>
  </si>
  <si>
    <t>Male</t>
  </si>
  <si>
    <t>Female</t>
  </si>
  <si>
    <t>Table 2b: Percentage who agreed or disagreed that asylum seekers should be allowed to stay in Northern Ireland, by age, 2025 [note 5] [note 8]</t>
  </si>
  <si>
    <t>Age</t>
  </si>
  <si>
    <t>18-24</t>
  </si>
  <si>
    <t>[c]</t>
  </si>
  <si>
    <t>25-44</t>
  </si>
  <si>
    <t>45-64</t>
  </si>
  <si>
    <t>65+</t>
  </si>
  <si>
    <t>Table 2c: Percentage who agreed or disagreed that asylum seekers should be allowed to stay in Northern Ireland, by religion, 2025</t>
  </si>
  <si>
    <t>Religion</t>
  </si>
  <si>
    <t>Catholic</t>
  </si>
  <si>
    <t>Protestant and other Christian religions</t>
  </si>
  <si>
    <t>Other religions [note 4]</t>
  </si>
  <si>
    <t>[u]</t>
  </si>
  <si>
    <t>No religion</t>
  </si>
  <si>
    <t>Religion not stated [note 4]</t>
  </si>
  <si>
    <t>Table 2d: Percentage who agreed or disagreed that asylum seekers should be allowed to stay in Northern Ireland, by marital status, 2025</t>
  </si>
  <si>
    <t>Marital Status</t>
  </si>
  <si>
    <t>Single (never married or never legally registered a civil partnership)</t>
  </si>
  <si>
    <t>Married or in a legally registered civil partnership</t>
  </si>
  <si>
    <t>Other marital or civil partnership status</t>
  </si>
  <si>
    <t>Table 2e: Percentage who agreed or disagreed that asylum seekers should be allowed to stay in Northern Ireland, by disability, 2025</t>
  </si>
  <si>
    <t>Disability Status</t>
  </si>
  <si>
    <t>Disabled</t>
  </si>
  <si>
    <t>Not disabled</t>
  </si>
  <si>
    <t>Table 2f: Percentage who agreed or disagreed that asylum seekers should be allowed to stay in Northern Ireland, by sexual orientation, 2025 [note 8]</t>
  </si>
  <si>
    <t>Sexual Orientation</t>
  </si>
  <si>
    <t>Heterosexual or straight</t>
  </si>
  <si>
    <t>Gay, lesbian, bisexual or other sexual orientation</t>
  </si>
  <si>
    <t>Table 2g: Percentage who agreed or disagreed that asylum seekers should be allowed to stay in Northern Ireland, by urban rural classification, 2025</t>
  </si>
  <si>
    <t>Urban/Rural</t>
  </si>
  <si>
    <t>Rural</t>
  </si>
  <si>
    <t>Urban</t>
  </si>
  <si>
    <t>Worksheet 1c: Percentage who agreed or disagreed that asylum seekers should be allowed to stay in Northern Ireland, by Local Government District and ethnic group, 2024 and 2025 combined [note 1] [note 2] [note 6]</t>
  </si>
  <si>
    <t>This worksheet contains two tables presented next to each other vertically with one blank row in between each table.</t>
  </si>
  <si>
    <t>Source: Northern Ireland Life and Times Survey 2024 and 2025.</t>
  </si>
  <si>
    <t>Table 3a: Percentage who agreed or disagreed that asylum seekers should be allowed to stay in Northern Ireland, by Local Government District, 2024 and 2025 combined [note 8]</t>
  </si>
  <si>
    <t>Local Government District</t>
  </si>
  <si>
    <t>Antrim and Newtownabbey</t>
  </si>
  <si>
    <t>Ards and North Down</t>
  </si>
  <si>
    <t>Armagh City, Banbridge and Craigavon</t>
  </si>
  <si>
    <t>Belfast</t>
  </si>
  <si>
    <t>Causeway Coast and Glens</t>
  </si>
  <si>
    <t>Derry City and Strabane</t>
  </si>
  <si>
    <t>Fermanagh and Omagh</t>
  </si>
  <si>
    <t>Lisburn and Castlereagh</t>
  </si>
  <si>
    <t>Mid Ulster</t>
  </si>
  <si>
    <t>Mid and East Antrim</t>
  </si>
  <si>
    <t>Newry, Mourne and Down</t>
  </si>
  <si>
    <t>Table 3b: Percentage who agreed or disagreed that asylum seekers should be allowed to stay in Northern Ireland, by ethnic group, 2024 and 2025 combined [note 8]</t>
  </si>
  <si>
    <t>Ethnic group</t>
  </si>
  <si>
    <t>White</t>
  </si>
  <si>
    <t>All other ethnic groups</t>
  </si>
  <si>
    <t>Worksheet 2a: Percentage who agreed or disagreed that Northern Ireland is a society that welcomes refugees escaping persecution in their home country, 2019 to 2025 [note 1] [note 2]</t>
  </si>
  <si>
    <t>Source: Northern Ireland Life and Times Survey 2019-2025.</t>
  </si>
  <si>
    <t>Table 4: Percentage who agreed or disagreed that Northern Ireland is a society that welcomes refugees escaping persecution in their home country, 2019 to 2025</t>
  </si>
  <si>
    <t>Worksheet 2b: Percentage who agreed or disagreed that Northern Ireland is a society that welcomes refugees escaping persecution in their home country, by sub population groups, 2025 [note 1] [note 2]</t>
  </si>
  <si>
    <t>Table 5a: Percentage who agreed or disagreed that Northern Ireland is a society that welcomes refugees escaping persecution in their home country, by sex, 2025</t>
  </si>
  <si>
    <t>Table 5b: Percentage who agreed or disagreed that Northern Ireland is a society that welcomes refugees escaping persecution in their home country, by age, 2025 [note 5] [note 8]</t>
  </si>
  <si>
    <t>Table 5c: Percentage who agreed or disagreed that Northern Ireland is a society that welcomes refugees escaping persecution in their home country, by religion, 2025</t>
  </si>
  <si>
    <t>Table 5d: Percentage who agreed or disagreed that Northern Ireland is a society that welcomes refugees escaping persecution in their home country, by marital status, 2025</t>
  </si>
  <si>
    <t>Table 5e: Percentage who agreed or disagreed that Northern Ireland is a society that welcomes refugees escaping persecution in their home country, by disability, 2025</t>
  </si>
  <si>
    <t>Table 5f: Percentage who agreed or disagreed that Northern Ireland is a society that welcomes refugees escaping persecution in their home country, by sexual orientation, 2025 [note 5] [note 8]</t>
  </si>
  <si>
    <t>Table 5g: Percentage who agreed or disagreed that Northern Ireland is a society that welcomes refugees escaping persecution in their home country, by urban rural classification, 2025</t>
  </si>
  <si>
    <t>Worksheet 2c: Percentage who agreed or disagreed that Northern Ireland is a society that welcomes refugees escaping persecution in their home country, by Local Government District and ethnic group, 2024 and 2025 combined [note 1] [note 2] [note 6]</t>
  </si>
  <si>
    <t>Table 6a: Percentage who agreed or disagreed that Northern Ireland is a society that welcomes refugees escaping persecution in their home country, by Local Government District, 2024 and 2025 combined [note 5] [note 8]</t>
  </si>
  <si>
    <t>Table 6b: Percentage who agreed or disagreed that Northern Ireland is a society that welcomes refugees escaping persecution in their home country, by ethnic group, 2024 and 2025 combined [note 8]</t>
  </si>
  <si>
    <t>Worksheet 3a: Percentage who agreed or disagreed that "it is our duty to provide protection to refugees who are escaping persecution in their home country", 2019 to 2025 [note 1] [note 2]</t>
  </si>
  <si>
    <t>Table 7: Percentage who agreed or disagreed that "it is our duty to provide protection to refugees who are escaping persecution in their home country", 2019 to 2025</t>
  </si>
  <si>
    <t>Worksheet 3b: Percentage who agreed or disagreed that "it is our duty to provide protection to refugees who are escaping persecution in their home country", by sub population groups, 2025 [note 1] [note 2]</t>
  </si>
  <si>
    <t>Table 8a: Percentage who agreed or disagreed that "it is our duty to provide protection to refugees who are escaping persecution in their home country", by sex, 2025</t>
  </si>
  <si>
    <t>Table 8b: Percentage who agreed or disagreed that "it is our duty to provide protection to refugees who are escaping persecution in their home country", by age, 2025 [note 5] [note 8]</t>
  </si>
  <si>
    <t>Table 8c: Percentage who agreed or disagreed that "it is our duty to provide protection to refugees who are escaping persecution in their home country", by religion, 2025</t>
  </si>
  <si>
    <t>Table 8d: Percentage who agreed or disagreed that "it is our duty to provide protection to refugees who are escaping persecution in their home country", by marital status, 2025 [note 5]</t>
  </si>
  <si>
    <t>Table 8e: Percentage who agreed or disagreed that "it is our duty to provide protection to refugees who are escaping persecution in their home country", by disability, 2025</t>
  </si>
  <si>
    <t>Table 8f: Percentage who agreed or disagreed that "it is our duty to provide protection to refugees who are escaping persecution in their home country", by sexual orientation, 2025 [note 5] [note 8]</t>
  </si>
  <si>
    <t>Table 8g: Percentage who agreed or disagreed that "it is our duty to provide protection to refugees who are escaping persecution in their home country", by urban rural classification, 2025</t>
  </si>
  <si>
    <t>Worksheet 3c: Percentage who agreed or disagreed that "it is our duty to provide protection to refugees who are escaping persecution in their home country", by Local Government District and ethnic group, 2024 and 2025 combined [note 1] [note 2] [note 6]</t>
  </si>
  <si>
    <t>Table 9a: Percentage who agreed or disagreed that "it is our duty to provide protection to refugees who are escaping persecution in their home country", by Local Government District, 2024 and 2025 combined [note 5] [note 8]</t>
  </si>
  <si>
    <t>Table 9b: Percentage who agreed or disagreed that "it is our duty to provide protection to refugees who are escaping persecution in their home country", by ethnic group, 2024 and 2025 combined [note 8]</t>
  </si>
  <si>
    <t>Worksheet 4a: Percentage who agreed or disagreed that refugees contribute to our society, 2023 to 2025 [note 1] [note 2]</t>
  </si>
  <si>
    <t>Source: Northern Ireland Life and Times Survey 2023-2025.</t>
  </si>
  <si>
    <t>Table 10: Percentage who agreed or disagreed that refugees contribute to our society, 2023 to 2025</t>
  </si>
  <si>
    <t>Worksheet 4b: Percentage who agreed or disagreed that refugees contribute to our society, by sub population groups, 2025 [note 1] [note 2]</t>
  </si>
  <si>
    <t>Table 11a: Percentage who agreed or disagreed that refugees contribute to our society, by sex, 2025</t>
  </si>
  <si>
    <t>Table 11b: Percentage who agreed or disagreed that refugees contribute to our society, by age, 2025 [note 8]</t>
  </si>
  <si>
    <t>Table 11c: Percentage who agreed or disagreed that refugees contribute to our society, by religion, 2025</t>
  </si>
  <si>
    <t>Table 11d: Percentage who agreed or disagreed that refugees contribute to our society, by marital status, 2025</t>
  </si>
  <si>
    <t>Table 11e: Percentage who agreed or disagreed that refugees contribute to our society, by disability, 2025</t>
  </si>
  <si>
    <t>Table 11f: Percentage who agreed or disagreed that refugees contribute to our society, by sexual orientation, 2025 [note 8]</t>
  </si>
  <si>
    <t>Table 11g: Percentage who agreed or disagreed that refugees contribute to our society, by urban rural classification, 2025</t>
  </si>
  <si>
    <t>Worksheet 4c: Percentage who agreed or disagreed that refugees contribute to our society, by Local Government District and ethnic group, 2024 and 2025 combined [note 1] [note 2] [note 6]</t>
  </si>
  <si>
    <t>Table 12a: Percentage who agreed or disagreed that refugees contribute to our society, by Local Government District, 2024 and 2025 combined [note 8]</t>
  </si>
  <si>
    <t>Table 12b: Percentage who agreed or disagreed that refugees contribute to our society, by ethnic group, 2024 and 2025 combined [note 8]</t>
  </si>
  <si>
    <t>Worksheet 5a: Percentage who agreed or disagreed that they would like more opportunities to get to know asylum seekers or refugees, 2023 to 2025 [note 1] [note 2]</t>
  </si>
  <si>
    <t>Table 13: Percentage who agreed or disagreed that they would like more opportunities to get to know asylum seekers or refugees, 2023 to 2025</t>
  </si>
  <si>
    <t>Worksheet 5b: Percentage who agreed or disagreed that they would like more opportunities to get to know asylum seekers or refugees, by sub population groups, 2025 [note 1] [note 2]</t>
  </si>
  <si>
    <t>Table 14a: Percentage who agreed or disagreed that they would like more opportunities to get to know asylum seekers or refugees, by sex, 2025</t>
  </si>
  <si>
    <t>Table 14b: Percentage who agreed or disagreed that they would like more opportunities to get to know asylum seekers or refugees, by age, 2025 [note 5] [note 8]</t>
  </si>
  <si>
    <t>Table 14c: Percentage who agreed or disagreed that they would like more opportunities to get to know asylum seekers or refugees, by religion, 2025</t>
  </si>
  <si>
    <t>Table 14d: Percentage who agreed or disagreed that they would like more opportunities to get to know asylum seekers or refugees, by marital status, 2025</t>
  </si>
  <si>
    <t>Table 14e: Percentage who agreed or disagreed that they would like more opportunities to get to know asylum seekers or refugees, by disability, 2025</t>
  </si>
  <si>
    <t>Table 14f: Percentage who agreed or disagreed that they would like more opportunities to get to know asylum seekers or refugees, by sexual orientation, 2025 [note 8]</t>
  </si>
  <si>
    <t>Table 14g: Percentage who agreed or disagreed that they would like more opportunities to get to know asylum seekers or refugees, by urban rural classification, 2025</t>
  </si>
  <si>
    <t>Worksheet 5c: Percentage who agreed or disagreed that they would like more opportunities to get to know asylum seekers or refugees, by Local Government District and ethnic group, 2024 and 2025 combined [note 1] [note 2] [note 6]</t>
  </si>
  <si>
    <t>Table 15a: Percentage who agreed or disagreed that they would like more opportunities to get to know asylum seekers or refugees, by Local Government District, 2024 and 2025 combined [note 8]</t>
  </si>
  <si>
    <t>Table 15b: Percentage who agreed or disagreed that they would like more opportunities to get to know asylum seekers or refugees, by ethnic group, 2024 and 2025 combined [note 8]</t>
  </si>
  <si>
    <t>Worksheet 6a: Percentage who agreed or disagreed that people’s perceptions of refugees and asylum seekers are negatively affected by the media, 2023 to 2025 [note 1] [note 2]</t>
  </si>
  <si>
    <t>Table 16: Percentage who agreed or disagreed that people’s perceptions of refugees and asylum seekers are negatively affected by the media, 2023 to 2025</t>
  </si>
  <si>
    <t>Worksheet 6b: Percentage who agreed or disagreed that people’s perceptions of refugees and asylum seekers are negatively affected by the media, by sub population groups, 2025 [note 1] [note 2]</t>
  </si>
  <si>
    <t>Table 17a: Percentage who agreed or disagreed that people’s perceptions of refugees and asylum seekers are negatively affected by the media, by sex, 2025</t>
  </si>
  <si>
    <t>Table 17b: Percentage who agreed or disagreed that people’s perceptions of refugees and asylum seekers are negatively affected by the media, by age, 2025 [note 5] [note 8]</t>
  </si>
  <si>
    <t>Table 17c: Percentage who agreed or disagreed that people’s perceptions of refugees and asylum seekers are negatively affected by the media, by religion, 2025</t>
  </si>
  <si>
    <t>Table 17d: Percentage who agreed or disagreed that people’s perceptions of refugees and asylum seekers are negatively affected by the media, by marital status, 2025</t>
  </si>
  <si>
    <t>Table 17e: Percentage who agreed or disagreed that people’s perceptions of refugees and asylum seekers are negatively affected by the media, by disability, 2025</t>
  </si>
  <si>
    <t>Table 17f: Percentage who agreed or disagreed that people’s perceptions of refugees and asylum seekers are negatively affected by the media, by sexual orientation, 2025 [note 5] [note 8]</t>
  </si>
  <si>
    <t>Table 17g: Percentage who agreed or disagreed that people’s perceptions of refugees and asylum seekers are negatively affected by the media, by urban rural classification, 2025</t>
  </si>
  <si>
    <t>Worksheet 6c: Percentage who agreed or disagreed that people’s perceptions of refugees and asylum seekers are negatively affected by the media, by Local Government District and ethnic group, 2024 and 2025 combined [note 1] [note 2] [note 6]</t>
  </si>
  <si>
    <t>Table 18a: Percentage who agreed or disagreed that people’s perceptions of refugees and asylum seekers are negatively affected by the media, by Local Government District, 2024 and 2025 combined [note 5] [note 8]</t>
  </si>
  <si>
    <t>Table 18b: Percentage who agreed or disagreed that people’s perceptions of refugees and asylum seekers are negatively affected by the media, by ethnic group, 2024 and 2025 combined [note 8]</t>
  </si>
  <si>
    <t>Worksheet 7a: Comparison across years and demographic categories for agree / strongly agree responses to the statement 'asylum seekers should be allowed to stay in Northern Ireland' [note 2] [note 7]</t>
  </si>
  <si>
    <t>Category</t>
  </si>
  <si>
    <t>Group 1</t>
  </si>
  <si>
    <t>Group 2</t>
  </si>
  <si>
    <t>Difference</t>
  </si>
  <si>
    <t>Overall</t>
  </si>
  <si>
    <t>Significant</t>
  </si>
  <si>
    <t>Not Significant</t>
  </si>
  <si>
    <t>Worksheet 7b: Comparison across years and demographic categories for agree / strongly agree responses to the statement 'Northern Ireland is a society that welcomes refugees escaping persecution in their home country' [note 2] [note 7]</t>
  </si>
  <si>
    <t>Worksheet 7c: Comparison across years and demographic categories for agree / strongly agree responses to the statement 'I think it is our duty to provide protection to refugees who are escaping persecution in their home country' [note 2] [note 7]</t>
  </si>
  <si>
    <t>Worksheet 7d: Comparison across years and demographic categories for agree / strongly agree responses to the statement 'refugees contribute to our society' [note 2] [note 7]</t>
  </si>
  <si>
    <t>Worksheet 7e: Comparison across years and demographic categories for agree / strongly agree responses to the statement 'I would like more opportunities to get to know asylum seekers or refugees' [note 2] [note 7]</t>
  </si>
  <si>
    <t>Worksheet 7f: Comparison across years and demographic categories for agree / strongly agree responses to the statement 'people’s perceptions of refugees and asylum seekers are negatively affected by the media' [note 2] [note 7]</t>
  </si>
  <si>
    <t>Metadata</t>
  </si>
  <si>
    <t>This worksheet contains information on the overall methodology for the report.</t>
  </si>
  <si>
    <t>Questions and definitions, 2025 NILT survey</t>
  </si>
  <si>
    <t>In the questionnaire, an asylum seeker was defined as “someone seeking refugee status who has not yet received a decision from the Immigration Authorities on whether their application has been successful or not.” Refugees were defined as “people who have been given permission to stay in the UK because they have been persecuted in their home country.”
After being provided with these definitions, respondents were asked: 'Thinking about people who come to Northern Ireland to get away from persecution in their own country. How much do you agree or disagree that these asylum seekers should be allowed to stay in Northern Ireland?' (Question also asked each year since 2018)
They were then asked how much they agree or disagree with the following statements:
- Northern Ireland is a society that welcomes refugees escaping persecution in their home country (Question asked each year since 2019)
- I think it is our duty to provide protection to refugees who are escaping persecution in their home country (Question asked each year since 2019)
- Refugees contribute to our society (Question asked each year since 2023)
- I would like more opportunities to get to know asylum seekers or refugees (Question asked each year since 2023)
- People’s perceptions of refugees and asylum seekers are negatively affected by the media (Question asked each year since 2023)
The response options for all six questions were:
- Strongly agree
- Agree
- Neither agree nor disagree
- Disagree
- Strongly disagree
- I don’t know
- Prefer not to say</t>
  </si>
  <si>
    <t>Sample</t>
  </si>
  <si>
    <t>The sample for the 2025 NILT survey consisted of a stratified random sample of addresses selected from the Postcode Address File (PAF) database of addresses. The PAF is the most up-to-date and complete list of addresses in the UK. Prior to sample selection, non-residential and business addresses were removed from the list, where possible. A total of 8,000 addresses, stratified proportionately by LGD, were selected and issued with an invitation letter. The letter indicated that only the adult with the next birthday within the household was eligible for participation. The survey was conducted online, and the letter contained a URL survey link, unique to each household. To ensure that the survey was as inclusive as possible, participants could also ask to complete the survey by telephone. Of the 8,000 addresses, 1,244 completed the survey, which is a response rate of 16%.The asylum seeker and refugee questions were answered by between 1,217 and 1,234 respondents.</t>
  </si>
  <si>
    <t>2025 NILT data collection period</t>
  </si>
  <si>
    <t>Data for the 2025 NILT survey was collected between September 2025 and December 2025 .</t>
  </si>
  <si>
    <t>Variable coding</t>
  </si>
  <si>
    <t>Refugee and asylum seeker questions</t>
  </si>
  <si>
    <t>Response options ‘Strongly agree’ and ‘Agree’ were merged into an ‘Agree’ category. Response options ‘Strongly disagree’ and ‘Disagree’ were merged into a ‘Disagree’ category. ‘Prefer not to say’ response options were coded as missing.</t>
  </si>
  <si>
    <t>A binary coded variable (Male; Female), available in the NILT dataset, was used in the analyses.</t>
  </si>
  <si>
    <t>The following age categories were used: 18-24; 25-44; 45-64; 65+.</t>
  </si>
  <si>
    <t>For the religion question, respondents were asked: What is your religion?. For the analysis, certain response options have been combined to ensure the achieved sample was large enough to include in the analysis. The response options were combined as follows:
- Catholic: Catholic
- Protestant and other Christian religions: Presbyterian; Church of Ireland; Methodist; Baptist; Free Presbyterian; Brethren; Other Protestant; Other Christian  
- Other religions: Hindu; Jewish; Islam/Muslim; Sikh; Buddhist; Other
- No religion: No religion
- Religion not stated: I don't know; Prefer not to say</t>
  </si>
  <si>
    <t>Marital status</t>
  </si>
  <si>
    <t>Respondents were asked to indicate their legal marital status or registered civil partnership status by selecting one of the presented response options. For the analysis, certain response options have been combined to ensure the achieved sample was large enough to include in the tables. The response options were combined as follows:
- Single (never married or never legally registered a civil partnership): Never married and never legally registered in a civil partnership 
- Married or in a legally registered civil partnership: Married; In a legally registered civil partnership
- Other marital or civil partnership status: Separated but still legally married; Separated but still legally in a civil partnership; Divorced; Formerly in a civil partnership which is now legally dissolved; Widowed; A surviving member of a legally registered civil partnership</t>
  </si>
  <si>
    <t>Disability</t>
  </si>
  <si>
    <t>Respondents were asked: Do you have any physical or mental health conditions or illnesses lasting or expected to last for 12 months or more?
Response options were: Yes; No.
Respondents who selected ‘Yes’ were subsequently asked: Does your condition or illness / do any of your conditions or illnesses reduce your ability to carry out day-to-day activities?
Response options were: Yes, a lot; Yes, a little; Not at all.
Respondents who selected ‘Yes, a lot’ or ‘Yes, a little’ to the second question were categorised as having a disability. Those who selected ‘Not at all’ to the second question and those who answered 'No' to the first question, were categorised as not having a disability.</t>
  </si>
  <si>
    <t>For the sexual orientation question, respondents were asked 'Which of these best describes you?' and presented with a list of response options. For the analysis, certain response options have been combined to ensure the achieved sample was large enough to include in the analysis. The response options were combined as follows:
- Heterosexual or straight: I am heterosexual or 'straight'
- Gay, lesbian, bisexual or other sexual orientation: I am 'gay' or 'lesbian' (homosexual); I am bisexual; Other answer</t>
  </si>
  <si>
    <t>Urban / rural area</t>
  </si>
  <si>
    <t>A binary coded variable (Urban, Rural), available in the NILT dataset, was used in the analysis.</t>
  </si>
  <si>
    <t>Local Government District (LGD)</t>
  </si>
  <si>
    <t>Respondents were asked: What is your ethnic group? Please chose one option which best describes your ethnic group or background.</t>
  </si>
  <si>
    <t xml:space="preserve">The response options were combined as follows:
- White: White
- All other ethnic groups: Irish Traveller; White and Black Caribbean; White and Black African; White and Asian; Any other mixed/multiple ethnic background; Indian; Pakistani; Bangladeshi; Chinese; Any other Asian background; African; Caribbean; Any other Black/African/Caribbean background; Arab; Any other ethnic group.
To ensure the achieved sample for ethnic group was sufficient for analysis, the 2024 and 2025 NILT data have been combined to produce these estimates. 
</t>
  </si>
  <si>
    <t>Statistics</t>
  </si>
  <si>
    <t>When interpreting the findings in this publication, please note the following:</t>
  </si>
  <si>
    <t>Rounding</t>
  </si>
  <si>
    <t>Percentages within this publication have been rounded to the nearest integer and may therefore not sum to 100%.</t>
  </si>
  <si>
    <t>Sampling error and weights</t>
  </si>
  <si>
    <t>As NILT is a sample survey, there is a certain level of sampling error. This means that the characteristics of the group sampled will differ from the population as a whole. To account for this sampling error, and to ensure that reported estimates better represent the population, the data have been weighted by age, gender, and location, based on information from the Northern Ireland Census.</t>
  </si>
  <si>
    <t>Confidence intervals and statistical significance</t>
  </si>
  <si>
    <t>The supplementary tables include detail on the 95% confidence intervals for each estimate. A confidence interval gives an indication of the degree of uncertainty of an estimate and helps to explain how precise it is. The wider a confidence interval is, the less precise the associated estimate is.
Statistically significant differences between groups and over time are presented in worksheets 7a to 7f. If two groups are significantly different from each other, it means that the difference between them is unlikely to have occurred by chance. All tests were conducted at .05 significance level. This means that if a difference between two groups is reported as significant, there is less than (&lt;) 5% probability that the result was due to chance. The unweighted base numbers and weighted percentage estimates have an effect on statistical significance. Therefore, on occasion, a difference between two groups may be statistically significant while the same difference in percentage points between two other groups may not be statistically significant. The reason for this is that the larger the unweighted base numbers or the closer the percentages are to 0 or 100, the smaller the standard errors. This leads to increased precision of the estimates which increases the likelihood that the difference is significant.</t>
  </si>
  <si>
    <t>More information on statistical uncertainty can be found on the ONS website. (link to ONS website is provided in row 14 of the Notes worksheet)</t>
  </si>
  <si>
    <t>Publication threshold</t>
  </si>
  <si>
    <t>It is the nature of sampling variability that the smaller the group whose size is being estimated, the less precise (proportionately) that estimate is. Estimates for groups where the sample base is less than 50 have been omitted, as they are likely to be unreliable. This is denoted by ‘[u]’ in the relevant cells.</t>
  </si>
  <si>
    <t>Disclosure control</t>
  </si>
  <si>
    <t>Statistical disclosure control is applied to instances of small cell counts (less than five). Data are not presented for confidentiality purposes. This is denoted by ‘[c]’ in the relevant cells.</t>
  </si>
  <si>
    <t>Worksheet number</t>
  </si>
  <si>
    <t>Worksheet title</t>
  </si>
  <si>
    <t>Percentage who agreed or disagreed that asylum seekers should be allowed to stay in Northern Ireland, 2018 to 2025</t>
  </si>
  <si>
    <t>Percentage who agreed or disagreed that asylum seekers should be allowed to stay in Northern Ireland, by sub population groups, 2025</t>
  </si>
  <si>
    <t>Percentage who agreed or disagreed that asylum seekers should be allowed to stay in Northern Ireland, by Local Government District and ethnic group, 2024 and 2025 combined</t>
  </si>
  <si>
    <t>Percentage who agreed or disagreed that Northern Ireland is a society that welcomes refugees escaping persecution in their home country, 2019 to 2025</t>
  </si>
  <si>
    <t>Percentage who agreed or disagreed that Northern Ireland is a society that welcomes refugees escaping persecution in their home country, by sub population groups, 2025</t>
  </si>
  <si>
    <t>Percentage who agreed or disagreed that Northern Ireland is a society that welcomes refugees escaping persecution in their home country, by Local Government District and ethnic group, 2024 and 2025 combined</t>
  </si>
  <si>
    <t>Percentage who agreed or disagreed that "it is our duty to provide protection to refugees who are escaping persecution in their home country", 2019 to 2025</t>
  </si>
  <si>
    <t>Percentage who agreed or disagreed that "it is our duty to provide protection to refugees who are escaping persecution in their home country", by sub population groups, 2025</t>
  </si>
  <si>
    <t>Percentage who agreed or disagreed that "it is our duty to provide protection to refugees who are escaping persecution in their home country", by Local Government District and ethnic group, 2024 and 2025 combined</t>
  </si>
  <si>
    <t>Percentage who agreed or disagreed that refugees contribute to our society, 2023 to 2025</t>
  </si>
  <si>
    <t>Percentage who agreed or disagreed that refugees contribute to our society, by sub population groups, 2025</t>
  </si>
  <si>
    <t>Percentage who agreed or disagreed that refugees contribute to our society, by Local Government District and ethnic group, 2024 and 2025 combined</t>
  </si>
  <si>
    <t>Percentage who agreed or disagreed that they would like more opportunities to get to know asylum seekers or refugees, 2023 to 2025</t>
  </si>
  <si>
    <t>Percentage who agreed or disagreed that they would like more opportunities to get to know asylum seekers or refugees, by sub population groups, 2025</t>
  </si>
  <si>
    <t>Percentage who agreed or disagreed that they would like more opportunities to get to know asylum seekers or refugees, by Local Government District and ethnic group, 2024 and 2025 combined</t>
  </si>
  <si>
    <t>Percentage who agreed or disagreed that people’s perceptions of refugees and asylum seekers are negatively affected by the media, 2023 to 2025</t>
  </si>
  <si>
    <t>Percentage who agreed or disagreed that people’s perceptions of refugees and asylum seekers are negatively affected by the media, by sub population groups, 2025</t>
  </si>
  <si>
    <t>Percentage who agreed or disagreed that people’s perceptions of refugees and asylum seekers are negatively affected by the media, by Local Government District and ethnic group, 2024 and 2025 combined</t>
  </si>
  <si>
    <t>Comparison across years and demographic categories for agree / strongly agree responses to the statement 'asylum seekers should be allowed to stay in Northern Ireland'</t>
  </si>
  <si>
    <t>Comparison across years and demographic categories for agree / strongly agree responses to the statement 'Northern Ireland is a society that welcomes refugees escaping persecution in their home country'</t>
  </si>
  <si>
    <t>Comparison across years and demographic categories for agree / strongly agree responses to the statement 'I think it is our duty to provide protection to refugees who are escaping persecution in their home country'</t>
  </si>
  <si>
    <t>Comparison across years and demographic categories for agree / strongly agree responses to the statement 'refugees contribute to our society'</t>
  </si>
  <si>
    <t>Comparison across years and demographic categories for agree / strongly agree responses to the statement 'I would like more opportunities to get to know asylum seekers or refugees'</t>
  </si>
  <si>
    <t>Comparison across years and demographic categories for agree / strongly agree responses to the statement 'people’s perceptions of refugees and asylum seekers are negatively affected by the media'</t>
  </si>
  <si>
    <t>This variable, containing Northern Ireland's 11 LGDs, was provided by ARK, who run the NILT survey. To ensure the achieved sample for each LGD was sufficient for analysis, the 2024 and 2025 NILT data have been combined to produce these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</si>
</sst>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b/>
      <sz val="15"/>
      <color rgb="FF000000"/>
      <name val="Arial"/>
    </font>
    <font>
      <sz val="12"/>
      <color rgb="FF000000"/>
      <name val="Arial"/>
    </font>
    <font>
      <b/>
      <sz val="14"/>
      <color rgb="FF000000"/>
      <name val="Arial"/>
    </font>
    <font>
      <u/>
      <sz val="12"/>
      <color rgb="FF0563C1"/>
      <name val="Arial"/>
    </font>
    <font>
      <b/>
      <sz val="12"/>
      <color rgb="FF000000"/>
      <name val="Arial"/>
    </font>
    <font>
      <b/>
      <u/>
      <sz val="12"/>
      <color rgb="FF000000"/>
      <name val="Arial"/>
    </font>
    <font>
      <sz val="12"/>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xf numFmtId="0" fontId="1" fillId="0" borderId="0" xfId="0" applyFont="1"/>
    <xf numFmtId="0" fontId="2" fillId="0" borderId="0" xfId="0" applyFont="1"/>
    <xf numFmtId="0" fontId="5" fillId="0" borderId="0" xfId="0" applyFont="1" applyAlignment="1">
      <alignment wrapText="1"/>
    </xf>
    <xf numFmtId="0" fontId="3" fillId="0" borderId="0" xfId="0" applyFont="1"/>
    <xf numFmtId="0" fontId="5" fillId="0" borderId="0" xfId="0" applyFont="1"/>
    <xf numFmtId="0" fontId="5" fillId="0" borderId="0" xfId="0" applyFont="1" applyAlignment="1">
      <alignment horizontal="left"/>
    </xf>
    <xf numFmtId="0" fontId="5" fillId="0" borderId="0" xfId="0" applyFont="1" applyAlignment="1">
      <alignment horizontal="center" wrapText="1"/>
    </xf>
    <xf numFmtId="0" fontId="2" fillId="0" borderId="0" xfId="0" applyFont="1" applyAlignment="1">
      <alignment horizontal="left"/>
    </xf>
    <xf numFmtId="3" fontId="2" fillId="0" borderId="0" xfId="0" applyNumberFormat="1" applyFont="1" applyAlignment="1">
      <alignment horizontal="center"/>
    </xf>
    <xf numFmtId="0" fontId="6" fillId="0" borderId="0" xfId="0" applyFont="1" applyAlignment="1">
      <alignment wrapText="1"/>
    </xf>
    <xf numFmtId="0" fontId="4" fillId="0" borderId="0" xfId="0" applyFont="1" applyAlignment="1">
      <alignment horizontal="center"/>
    </xf>
    <xf numFmtId="0" fontId="2" fillId="0" borderId="0" xfId="0" applyNumberFormat="1" applyFont="1" applyAlignment="1">
      <alignment horizontal="left"/>
    </xf>
    <xf numFmtId="0" fontId="7" fillId="0" borderId="0" xfId="0" applyFont="1" applyAlignment="1">
      <alignment wrapText="1"/>
    </xf>
  </cellXfs>
  <cellStyles count="1">
    <cellStyle name="Normal" xfId="0" builtinId="0"/>
  </cellStyles>
  <dxfs count="1">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00000000}" name="contents_table" displayName="contents_table" ref="A2:B28" totalsRowShown="0">
  <tableColumns count="2">
    <tableColumn id="1" xr3:uid="{00000000-0010-0000-0000-000001000000}" name="Worksheet number"/>
    <tableColumn id="2" xr3:uid="{00000000-0010-0000-0000-000002000000}" name="Worksheet title"/>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2g" displayName="Table2g" ref="A43:J45" totalsRowShown="0">
  <tableColumns count="10">
    <tableColumn id="1" xr3:uid="{00000000-0010-0000-0900-000001000000}" name="Urban/Rural"/>
    <tableColumn id="2" xr3:uid="{00000000-0010-0000-0900-000002000000}" name="Agree / Strongly agree (%)"/>
    <tableColumn id="3" xr3:uid="{00000000-0010-0000-0900-000003000000}" name="Agree / Strongly agree (CI +/- pp) [note 3]"/>
    <tableColumn id="4" xr3:uid="{00000000-0010-0000-0900-000004000000}" name="Neither agree nor disagree (%)"/>
    <tableColumn id="5" xr3:uid="{00000000-0010-0000-0900-000005000000}" name="Neither agree nor disagree (CI +/- pp) [note 3]"/>
    <tableColumn id="6" xr3:uid="{00000000-0010-0000-0900-000006000000}" name="Disagree / Strongly disagree (%)"/>
    <tableColumn id="7" xr3:uid="{00000000-0010-0000-0900-000007000000}" name="Disagree / Strongly disagree (CI +/- pp) [note 3]"/>
    <tableColumn id="8" xr3:uid="{00000000-0010-0000-0900-000008000000}" name="Don't know (%)"/>
    <tableColumn id="9" xr3:uid="{00000000-0010-0000-0900-000009000000}" name="Don't know (CI +/- pp) [note 3]"/>
    <tableColumn id="10" xr3:uid="{00000000-0010-0000-0900-00000A000000}" name="Unweighted base"/>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le3a" displayName="Table3a" ref="A7:J19" totalsRowShown="0">
  <tableColumns count="10">
    <tableColumn id="1" xr3:uid="{00000000-0010-0000-0A00-000001000000}" name="Local Government District"/>
    <tableColumn id="2" xr3:uid="{00000000-0010-0000-0A00-000002000000}" name="Agree / Strongly agree (%)"/>
    <tableColumn id="3" xr3:uid="{00000000-0010-0000-0A00-000003000000}" name="Agree / Strongly agree (CI +/- pp) [note 3]"/>
    <tableColumn id="4" xr3:uid="{00000000-0010-0000-0A00-000004000000}" name="Neither agree nor disagree (%)"/>
    <tableColumn id="5" xr3:uid="{00000000-0010-0000-0A00-000005000000}" name="Neither agree nor disagree (CI +/- pp) [note 3]"/>
    <tableColumn id="6" xr3:uid="{00000000-0010-0000-0A00-000006000000}" name="Disagree / Strongly disagree (%)"/>
    <tableColumn id="7" xr3:uid="{00000000-0010-0000-0A00-000007000000}" name="Disagree / Strongly disagree (CI +/- pp) [note 3]"/>
    <tableColumn id="8" xr3:uid="{00000000-0010-0000-0A00-000008000000}" name="Don't know (%)"/>
    <tableColumn id="9" xr3:uid="{00000000-0010-0000-0A00-000009000000}" name="Don't know (CI +/- pp) [note 3]"/>
    <tableColumn id="10" xr3:uid="{00000000-0010-0000-0A00-00000A000000}" name="Unweighted base"/>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3b" displayName="Table3b" ref="A22:J24" totalsRowShown="0">
  <tableColumns count="10">
    <tableColumn id="1" xr3:uid="{00000000-0010-0000-0B00-000001000000}" name="Ethnic group"/>
    <tableColumn id="2" xr3:uid="{00000000-0010-0000-0B00-000002000000}" name="Agree / Strongly agree (%)"/>
    <tableColumn id="3" xr3:uid="{00000000-0010-0000-0B00-000003000000}" name="Agree / Strongly agree (CI +/- pp) [note 3]"/>
    <tableColumn id="4" xr3:uid="{00000000-0010-0000-0B00-000004000000}" name="Neither agree nor disagree (%)"/>
    <tableColumn id="5" xr3:uid="{00000000-0010-0000-0B00-000005000000}" name="Neither agree nor disagree (CI +/- pp) [note 3]"/>
    <tableColumn id="6" xr3:uid="{00000000-0010-0000-0B00-000006000000}" name="Disagree / Strongly disagree (%)"/>
    <tableColumn id="7" xr3:uid="{00000000-0010-0000-0B00-000007000000}" name="Disagree / Strongly disagree (CI +/- pp) [note 3]"/>
    <tableColumn id="8" xr3:uid="{00000000-0010-0000-0B00-000008000000}" name="Don't know (%)"/>
    <tableColumn id="9" xr3:uid="{00000000-0010-0000-0B00-000009000000}" name="Don't know (CI +/- pp) [note 3]"/>
    <tableColumn id="10" xr3:uid="{00000000-0010-0000-0B00-00000A000000}" name="Unweighted base"/>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Table4" displayName="Table4" ref="A7:J14" totalsRowShown="0">
  <tableColumns count="10">
    <tableColumn id="1" xr3:uid="{00000000-0010-0000-0C00-000001000000}" name="Year"/>
    <tableColumn id="2" xr3:uid="{00000000-0010-0000-0C00-000002000000}" name="Agree / Strongly agree (%)"/>
    <tableColumn id="3" xr3:uid="{00000000-0010-0000-0C00-000003000000}" name="Agree / Strongly agree (CI +/- pp) [note 3]"/>
    <tableColumn id="4" xr3:uid="{00000000-0010-0000-0C00-000004000000}" name="Neither agree nor disagree (%)"/>
    <tableColumn id="5" xr3:uid="{00000000-0010-0000-0C00-000005000000}" name="Neither agree nor disagree (CI +/- pp) [note 3]"/>
    <tableColumn id="6" xr3:uid="{00000000-0010-0000-0C00-000006000000}" name="Disagree / Strongly disagree (%)"/>
    <tableColumn id="7" xr3:uid="{00000000-0010-0000-0C00-000007000000}" name="Disagree / Strongly disagree (CI +/- pp) [note 3]"/>
    <tableColumn id="8" xr3:uid="{00000000-0010-0000-0C00-000008000000}" name="Don't know (%)"/>
    <tableColumn id="9" xr3:uid="{00000000-0010-0000-0C00-000009000000}" name="Don't know (CI +/- pp) [note 3]"/>
    <tableColumn id="10" xr3:uid="{00000000-0010-0000-0C00-00000A000000}" name="Unweighted base"/>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able5a" displayName="Table5a" ref="A7:J9" totalsRowShown="0">
  <tableColumns count="10">
    <tableColumn id="1" xr3:uid="{00000000-0010-0000-0D00-000001000000}" name="Sex"/>
    <tableColumn id="2" xr3:uid="{00000000-0010-0000-0D00-000002000000}" name="Agree / Strongly agree (%)"/>
    <tableColumn id="3" xr3:uid="{00000000-0010-0000-0D00-000003000000}" name="Agree / Strongly agree (CI +/- pp) [note 3]"/>
    <tableColumn id="4" xr3:uid="{00000000-0010-0000-0D00-000004000000}" name="Neither agree nor disagree (%)"/>
    <tableColumn id="5" xr3:uid="{00000000-0010-0000-0D00-000005000000}" name="Neither agree nor disagree (CI +/- pp) [note 3]"/>
    <tableColumn id="6" xr3:uid="{00000000-0010-0000-0D00-000006000000}" name="Disagree / Strongly disagree (%)"/>
    <tableColumn id="7" xr3:uid="{00000000-0010-0000-0D00-000007000000}" name="Disagree / Strongly disagree (CI +/- pp) [note 3]"/>
    <tableColumn id="8" xr3:uid="{00000000-0010-0000-0D00-000008000000}" name="Don't know (%)"/>
    <tableColumn id="9" xr3:uid="{00000000-0010-0000-0D00-000009000000}" name="Don't know (CI +/- pp) [note 3]"/>
    <tableColumn id="10" xr3:uid="{00000000-0010-0000-0D00-00000A000000}" name="Unweighted base"/>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E000000}" name="Table5b" displayName="Table5b" ref="A12:J16" totalsRowShown="0">
  <tableColumns count="10">
    <tableColumn id="1" xr3:uid="{00000000-0010-0000-0E00-000001000000}" name="Age"/>
    <tableColumn id="2" xr3:uid="{00000000-0010-0000-0E00-000002000000}" name="Agree / Strongly agree (%)"/>
    <tableColumn id="3" xr3:uid="{00000000-0010-0000-0E00-000003000000}" name="Agree / Strongly agree (CI +/- pp) [note 3]"/>
    <tableColumn id="4" xr3:uid="{00000000-0010-0000-0E00-000004000000}" name="Neither agree nor disagree (%)"/>
    <tableColumn id="5" xr3:uid="{00000000-0010-0000-0E00-000005000000}" name="Neither agree nor disagree (CI +/- pp) [note 3]"/>
    <tableColumn id="6" xr3:uid="{00000000-0010-0000-0E00-000006000000}" name="Disagree / Strongly disagree (%)"/>
    <tableColumn id="7" xr3:uid="{00000000-0010-0000-0E00-000007000000}" name="Disagree / Strongly disagree (CI +/- pp) [note 3]"/>
    <tableColumn id="8" xr3:uid="{00000000-0010-0000-0E00-000008000000}" name="Don't know (%)"/>
    <tableColumn id="9" xr3:uid="{00000000-0010-0000-0E00-000009000000}" name="Don't know (CI +/- pp) [note 3]"/>
    <tableColumn id="10" xr3:uid="{00000000-0010-0000-0E00-00000A000000}" name="Unweighted base"/>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F000000}" name="Table5c" displayName="Table5c" ref="A19:J24" totalsRowShown="0">
  <tableColumns count="10">
    <tableColumn id="1" xr3:uid="{00000000-0010-0000-0F00-000001000000}" name="Religion"/>
    <tableColumn id="2" xr3:uid="{00000000-0010-0000-0F00-000002000000}" name="Agree / Strongly agree (%)"/>
    <tableColumn id="3" xr3:uid="{00000000-0010-0000-0F00-000003000000}" name="Agree / Strongly agree (CI +/- pp) [note 3]"/>
    <tableColumn id="4" xr3:uid="{00000000-0010-0000-0F00-000004000000}" name="Neither agree nor disagree (%)"/>
    <tableColumn id="5" xr3:uid="{00000000-0010-0000-0F00-000005000000}" name="Neither agree nor disagree (CI +/- pp) [note 3]"/>
    <tableColumn id="6" xr3:uid="{00000000-0010-0000-0F00-000006000000}" name="Disagree / Strongly disagree (%)"/>
    <tableColumn id="7" xr3:uid="{00000000-0010-0000-0F00-000007000000}" name="Disagree / Strongly disagree (CI +/- pp) [note 3]"/>
    <tableColumn id="8" xr3:uid="{00000000-0010-0000-0F00-000008000000}" name="Don't know (%)"/>
    <tableColumn id="9" xr3:uid="{00000000-0010-0000-0F00-000009000000}" name="Don't know (CI +/- pp) [note 3]"/>
    <tableColumn id="10" xr3:uid="{00000000-0010-0000-0F00-00000A000000}" name="Unweighted base"/>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0000000}" name="Table5d" displayName="Table5d" ref="A27:J30" totalsRowShown="0">
  <tableColumns count="10">
    <tableColumn id="1" xr3:uid="{00000000-0010-0000-1000-000001000000}" name="Marital Status"/>
    <tableColumn id="2" xr3:uid="{00000000-0010-0000-1000-000002000000}" name="Agree / Strongly agree (%)"/>
    <tableColumn id="3" xr3:uid="{00000000-0010-0000-1000-000003000000}" name="Agree / Strongly agree (CI +/- pp) [note 3]"/>
    <tableColumn id="4" xr3:uid="{00000000-0010-0000-1000-000004000000}" name="Neither agree nor disagree (%)"/>
    <tableColumn id="5" xr3:uid="{00000000-0010-0000-1000-000005000000}" name="Neither agree nor disagree (CI +/- pp) [note 3]"/>
    <tableColumn id="6" xr3:uid="{00000000-0010-0000-1000-000006000000}" name="Disagree / Strongly disagree (%)"/>
    <tableColumn id="7" xr3:uid="{00000000-0010-0000-1000-000007000000}" name="Disagree / Strongly disagree (CI +/- pp) [note 3]"/>
    <tableColumn id="8" xr3:uid="{00000000-0010-0000-1000-000008000000}" name="Don't know (%)"/>
    <tableColumn id="9" xr3:uid="{00000000-0010-0000-1000-000009000000}" name="Don't know (CI +/- pp) [note 3]"/>
    <tableColumn id="10" xr3:uid="{00000000-0010-0000-1000-00000A000000}" name="Unweighted base"/>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1000000}" name="Table5e" displayName="Table5e" ref="A33:J35" totalsRowShown="0">
  <tableColumns count="10">
    <tableColumn id="1" xr3:uid="{00000000-0010-0000-1100-000001000000}" name="Disability Status"/>
    <tableColumn id="2" xr3:uid="{00000000-0010-0000-1100-000002000000}" name="Agree / Strongly agree (%)"/>
    <tableColumn id="3" xr3:uid="{00000000-0010-0000-1100-000003000000}" name="Agree / Strongly agree (CI +/- pp) [note 3]"/>
    <tableColumn id="4" xr3:uid="{00000000-0010-0000-1100-000004000000}" name="Neither agree nor disagree (%)"/>
    <tableColumn id="5" xr3:uid="{00000000-0010-0000-1100-000005000000}" name="Neither agree nor disagree (CI +/- pp) [note 3]"/>
    <tableColumn id="6" xr3:uid="{00000000-0010-0000-1100-000006000000}" name="Disagree / Strongly disagree (%)"/>
    <tableColumn id="7" xr3:uid="{00000000-0010-0000-1100-000007000000}" name="Disagree / Strongly disagree (CI +/- pp) [note 3]"/>
    <tableColumn id="8" xr3:uid="{00000000-0010-0000-1100-000008000000}" name="Don't know (%)"/>
    <tableColumn id="9" xr3:uid="{00000000-0010-0000-1100-000009000000}" name="Don't know (CI +/- pp) [note 3]"/>
    <tableColumn id="10" xr3:uid="{00000000-0010-0000-1100-00000A000000}" name="Unweighted base"/>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2000000}" name="Table5f" displayName="Table5f" ref="A38:J40" totalsRowShown="0">
  <tableColumns count="10">
    <tableColumn id="1" xr3:uid="{00000000-0010-0000-1200-000001000000}" name="Sexual Orientation"/>
    <tableColumn id="2" xr3:uid="{00000000-0010-0000-1200-000002000000}" name="Agree / Strongly agree (%)"/>
    <tableColumn id="3" xr3:uid="{00000000-0010-0000-1200-000003000000}" name="Agree / Strongly agree (CI +/- pp) [note 3]"/>
    <tableColumn id="4" xr3:uid="{00000000-0010-0000-1200-000004000000}" name="Neither agree nor disagree (%)"/>
    <tableColumn id="5" xr3:uid="{00000000-0010-0000-1200-000005000000}" name="Neither agree nor disagree (CI +/- pp) [note 3]"/>
    <tableColumn id="6" xr3:uid="{00000000-0010-0000-1200-000006000000}" name="Disagree / Strongly disagree (%)"/>
    <tableColumn id="7" xr3:uid="{00000000-0010-0000-1200-000007000000}" name="Disagree / Strongly disagree (CI +/- pp) [note 3]"/>
    <tableColumn id="8" xr3:uid="{00000000-0010-0000-1200-000008000000}" name="Don't know (%)"/>
    <tableColumn id="9" xr3:uid="{00000000-0010-0000-1200-000009000000}" name="Don't know (CI +/- pp) [note 3]"/>
    <tableColumn id="10" xr3:uid="{00000000-0010-0000-1200-00000A000000}" name="Unweighted base"/>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notes_table" displayName="notes_table" ref="A4:B12" totalsRowShown="0">
  <tableColumns count="2">
    <tableColumn id="1" xr3:uid="{00000000-0010-0000-0100-000001000000}" name="note number"/>
    <tableColumn id="2" xr3:uid="{00000000-0010-0000-0100-000002000000}" name="note text"/>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3000000}" name="Table5g" displayName="Table5g" ref="A43:J45" totalsRowShown="0">
  <tableColumns count="10">
    <tableColumn id="1" xr3:uid="{00000000-0010-0000-1300-000001000000}" name="Urban/Rural"/>
    <tableColumn id="2" xr3:uid="{00000000-0010-0000-1300-000002000000}" name="Agree / Strongly agree (%)"/>
    <tableColumn id="3" xr3:uid="{00000000-0010-0000-1300-000003000000}" name="Agree / Strongly agree (CI +/- pp) [note 3]"/>
    <tableColumn id="4" xr3:uid="{00000000-0010-0000-1300-000004000000}" name="Neither agree nor disagree (%)"/>
    <tableColumn id="5" xr3:uid="{00000000-0010-0000-1300-000005000000}" name="Neither agree nor disagree (CI +/- pp) [note 3]"/>
    <tableColumn id="6" xr3:uid="{00000000-0010-0000-1300-000006000000}" name="Disagree / Strongly disagree (%)"/>
    <tableColumn id="7" xr3:uid="{00000000-0010-0000-1300-000007000000}" name="Disagree / Strongly disagree (CI +/- pp) [note 3]"/>
    <tableColumn id="8" xr3:uid="{00000000-0010-0000-1300-000008000000}" name="Don't know (%)"/>
    <tableColumn id="9" xr3:uid="{00000000-0010-0000-1300-000009000000}" name="Don't know (CI +/- pp) [note 3]"/>
    <tableColumn id="10" xr3:uid="{00000000-0010-0000-1300-00000A000000}" name="Unweighted base"/>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4000000}" name="Table6a" displayName="Table6a" ref="A7:J19" totalsRowShown="0">
  <tableColumns count="10">
    <tableColumn id="1" xr3:uid="{00000000-0010-0000-1400-000001000000}" name="Local Government District"/>
    <tableColumn id="2" xr3:uid="{00000000-0010-0000-1400-000002000000}" name="Agree / Strongly agree (%)"/>
    <tableColumn id="3" xr3:uid="{00000000-0010-0000-1400-000003000000}" name="Agree / Strongly agree (CI +/- pp) [note 3]"/>
    <tableColumn id="4" xr3:uid="{00000000-0010-0000-1400-000004000000}" name="Neither agree nor disagree (%)"/>
    <tableColumn id="5" xr3:uid="{00000000-0010-0000-1400-000005000000}" name="Neither agree nor disagree (CI +/- pp) [note 3]"/>
    <tableColumn id="6" xr3:uid="{00000000-0010-0000-1400-000006000000}" name="Disagree / Strongly disagree (%)"/>
    <tableColumn id="7" xr3:uid="{00000000-0010-0000-1400-000007000000}" name="Disagree / Strongly disagree (CI +/- pp) [note 3]"/>
    <tableColumn id="8" xr3:uid="{00000000-0010-0000-1400-000008000000}" name="Don't know (%)"/>
    <tableColumn id="9" xr3:uid="{00000000-0010-0000-1400-000009000000}" name="Don't know (CI +/- pp) [note 3]"/>
    <tableColumn id="10" xr3:uid="{00000000-0010-0000-1400-00000A000000}" name="Unweighted base"/>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5000000}" name="Table6b" displayName="Table6b" ref="A22:J24" totalsRowShown="0">
  <tableColumns count="10">
    <tableColumn id="1" xr3:uid="{00000000-0010-0000-1500-000001000000}" name="Ethnic group"/>
    <tableColumn id="2" xr3:uid="{00000000-0010-0000-1500-000002000000}" name="Agree / Strongly agree (%)"/>
    <tableColumn id="3" xr3:uid="{00000000-0010-0000-1500-000003000000}" name="Agree / Strongly agree (CI +/- pp) [note 3]"/>
    <tableColumn id="4" xr3:uid="{00000000-0010-0000-1500-000004000000}" name="Neither agree nor disagree (%)"/>
    <tableColumn id="5" xr3:uid="{00000000-0010-0000-1500-000005000000}" name="Neither agree nor disagree (CI +/- pp) [note 3]"/>
    <tableColumn id="6" xr3:uid="{00000000-0010-0000-1500-000006000000}" name="Disagree / Strongly disagree (%)"/>
    <tableColumn id="7" xr3:uid="{00000000-0010-0000-1500-000007000000}" name="Disagree / Strongly disagree (CI +/- pp) [note 3]"/>
    <tableColumn id="8" xr3:uid="{00000000-0010-0000-1500-000008000000}" name="Don't know (%)"/>
    <tableColumn id="9" xr3:uid="{00000000-0010-0000-1500-000009000000}" name="Don't know (CI +/- pp) [note 3]"/>
    <tableColumn id="10" xr3:uid="{00000000-0010-0000-1500-00000A000000}" name="Unweighted base"/>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6000000}" name="Table7" displayName="Table7" ref="A7:J14" totalsRowShown="0">
  <tableColumns count="10">
    <tableColumn id="1" xr3:uid="{00000000-0010-0000-1600-000001000000}" name="Year"/>
    <tableColumn id="2" xr3:uid="{00000000-0010-0000-1600-000002000000}" name="Agree / Strongly agree (%)"/>
    <tableColumn id="3" xr3:uid="{00000000-0010-0000-1600-000003000000}" name="Agree / Strongly agree (CI +/- pp) [note 3]"/>
    <tableColumn id="4" xr3:uid="{00000000-0010-0000-1600-000004000000}" name="Neither agree nor disagree (%)"/>
    <tableColumn id="5" xr3:uid="{00000000-0010-0000-1600-000005000000}" name="Neither agree nor disagree (CI +/- pp) [note 3]"/>
    <tableColumn id="6" xr3:uid="{00000000-0010-0000-1600-000006000000}" name="Disagree / Strongly disagree (%)"/>
    <tableColumn id="7" xr3:uid="{00000000-0010-0000-1600-000007000000}" name="Disagree / Strongly disagree (CI +/- pp) [note 3]"/>
    <tableColumn id="8" xr3:uid="{00000000-0010-0000-1600-000008000000}" name="Don't know (%)"/>
    <tableColumn id="9" xr3:uid="{00000000-0010-0000-1600-000009000000}" name="Don't know (CI +/- pp) [note 3]"/>
    <tableColumn id="10" xr3:uid="{00000000-0010-0000-1600-00000A000000}" name="Unweighted base"/>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7000000}" name="Table8a" displayName="Table8a" ref="A7:J9" totalsRowShown="0">
  <tableColumns count="10">
    <tableColumn id="1" xr3:uid="{00000000-0010-0000-1700-000001000000}" name="Sex"/>
    <tableColumn id="2" xr3:uid="{00000000-0010-0000-1700-000002000000}" name="Agree / Strongly agree (%)"/>
    <tableColumn id="3" xr3:uid="{00000000-0010-0000-1700-000003000000}" name="Agree / Strongly agree (CI +/- pp) [note 3]"/>
    <tableColumn id="4" xr3:uid="{00000000-0010-0000-1700-000004000000}" name="Neither agree nor disagree (%)"/>
    <tableColumn id="5" xr3:uid="{00000000-0010-0000-1700-000005000000}" name="Neither agree nor disagree (CI +/- pp) [note 3]"/>
    <tableColumn id="6" xr3:uid="{00000000-0010-0000-1700-000006000000}" name="Disagree / Strongly disagree (%)"/>
    <tableColumn id="7" xr3:uid="{00000000-0010-0000-1700-000007000000}" name="Disagree / Strongly disagree (CI +/- pp) [note 3]"/>
    <tableColumn id="8" xr3:uid="{00000000-0010-0000-1700-000008000000}" name="Don't know (%)"/>
    <tableColumn id="9" xr3:uid="{00000000-0010-0000-1700-000009000000}" name="Don't know (CI +/- pp) [note 3]"/>
    <tableColumn id="10" xr3:uid="{00000000-0010-0000-1700-00000A000000}" name="Unweighted base"/>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8000000}" name="Table8b" displayName="Table8b" ref="A12:J16" totalsRowShown="0">
  <tableColumns count="10">
    <tableColumn id="1" xr3:uid="{00000000-0010-0000-1800-000001000000}" name="Age"/>
    <tableColumn id="2" xr3:uid="{00000000-0010-0000-1800-000002000000}" name="Agree / Strongly agree (%)"/>
    <tableColumn id="3" xr3:uid="{00000000-0010-0000-1800-000003000000}" name="Agree / Strongly agree (CI +/- pp) [note 3]"/>
    <tableColumn id="4" xr3:uid="{00000000-0010-0000-1800-000004000000}" name="Neither agree nor disagree (%)"/>
    <tableColumn id="5" xr3:uid="{00000000-0010-0000-1800-000005000000}" name="Neither agree nor disagree (CI +/- pp) [note 3]"/>
    <tableColumn id="6" xr3:uid="{00000000-0010-0000-1800-000006000000}" name="Disagree / Strongly disagree (%)"/>
    <tableColumn id="7" xr3:uid="{00000000-0010-0000-1800-000007000000}" name="Disagree / Strongly disagree (CI +/- pp) [note 3]"/>
    <tableColumn id="8" xr3:uid="{00000000-0010-0000-1800-000008000000}" name="Don't know (%)"/>
    <tableColumn id="9" xr3:uid="{00000000-0010-0000-1800-000009000000}" name="Don't know (CI +/- pp) [note 3]"/>
    <tableColumn id="10" xr3:uid="{00000000-0010-0000-1800-00000A000000}" name="Unweighted base"/>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9000000}" name="Table8c" displayName="Table8c" ref="A19:J24" totalsRowShown="0">
  <tableColumns count="10">
    <tableColumn id="1" xr3:uid="{00000000-0010-0000-1900-000001000000}" name="Religion"/>
    <tableColumn id="2" xr3:uid="{00000000-0010-0000-1900-000002000000}" name="Agree / Strongly agree (%)"/>
    <tableColumn id="3" xr3:uid="{00000000-0010-0000-1900-000003000000}" name="Agree / Strongly agree (CI +/- pp) [note 3]"/>
    <tableColumn id="4" xr3:uid="{00000000-0010-0000-1900-000004000000}" name="Neither agree nor disagree (%)"/>
    <tableColumn id="5" xr3:uid="{00000000-0010-0000-1900-000005000000}" name="Neither agree nor disagree (CI +/- pp) [note 3]"/>
    <tableColumn id="6" xr3:uid="{00000000-0010-0000-1900-000006000000}" name="Disagree / Strongly disagree (%)"/>
    <tableColumn id="7" xr3:uid="{00000000-0010-0000-1900-000007000000}" name="Disagree / Strongly disagree (CI +/- pp) [note 3]"/>
    <tableColumn id="8" xr3:uid="{00000000-0010-0000-1900-000008000000}" name="Don't know (%)"/>
    <tableColumn id="9" xr3:uid="{00000000-0010-0000-1900-000009000000}" name="Don't know (CI +/- pp) [note 3]"/>
    <tableColumn id="10" xr3:uid="{00000000-0010-0000-1900-00000A000000}" name="Unweighted base"/>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A000000}" name="Table8d" displayName="Table8d" ref="A27:J30" totalsRowShown="0">
  <tableColumns count="10">
    <tableColumn id="1" xr3:uid="{00000000-0010-0000-1A00-000001000000}" name="Marital Status"/>
    <tableColumn id="2" xr3:uid="{00000000-0010-0000-1A00-000002000000}" name="Agree / Strongly agree (%)"/>
    <tableColumn id="3" xr3:uid="{00000000-0010-0000-1A00-000003000000}" name="Agree / Strongly agree (CI +/- pp) [note 3]"/>
    <tableColumn id="4" xr3:uid="{00000000-0010-0000-1A00-000004000000}" name="Neither agree nor disagree (%)"/>
    <tableColumn id="5" xr3:uid="{00000000-0010-0000-1A00-000005000000}" name="Neither agree nor disagree (CI +/- pp) [note 3]"/>
    <tableColumn id="6" xr3:uid="{00000000-0010-0000-1A00-000006000000}" name="Disagree / Strongly disagree (%)"/>
    <tableColumn id="7" xr3:uid="{00000000-0010-0000-1A00-000007000000}" name="Disagree / Strongly disagree (CI +/- pp) [note 3]"/>
    <tableColumn id="8" xr3:uid="{00000000-0010-0000-1A00-000008000000}" name="Don't know (%)"/>
    <tableColumn id="9" xr3:uid="{00000000-0010-0000-1A00-000009000000}" name="Don't know (CI +/- pp) [note 3]"/>
    <tableColumn id="10" xr3:uid="{00000000-0010-0000-1A00-00000A000000}" name="Unweighted base"/>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B000000}" name="Table8e" displayName="Table8e" ref="A33:J35" totalsRowShown="0">
  <tableColumns count="10">
    <tableColumn id="1" xr3:uid="{00000000-0010-0000-1B00-000001000000}" name="Disability Status"/>
    <tableColumn id="2" xr3:uid="{00000000-0010-0000-1B00-000002000000}" name="Agree / Strongly agree (%)"/>
    <tableColumn id="3" xr3:uid="{00000000-0010-0000-1B00-000003000000}" name="Agree / Strongly agree (CI +/- pp) [note 3]"/>
    <tableColumn id="4" xr3:uid="{00000000-0010-0000-1B00-000004000000}" name="Neither agree nor disagree (%)"/>
    <tableColumn id="5" xr3:uid="{00000000-0010-0000-1B00-000005000000}" name="Neither agree nor disagree (CI +/- pp) [note 3]"/>
    <tableColumn id="6" xr3:uid="{00000000-0010-0000-1B00-000006000000}" name="Disagree / Strongly disagree (%)"/>
    <tableColumn id="7" xr3:uid="{00000000-0010-0000-1B00-000007000000}" name="Disagree / Strongly disagree (CI +/- pp) [note 3]"/>
    <tableColumn id="8" xr3:uid="{00000000-0010-0000-1B00-000008000000}" name="Don't know (%)"/>
    <tableColumn id="9" xr3:uid="{00000000-0010-0000-1B00-000009000000}" name="Don't know (CI +/- pp) [note 3]"/>
    <tableColumn id="10" xr3:uid="{00000000-0010-0000-1B00-00000A000000}" name="Unweighted base"/>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C000000}" name="Table8f" displayName="Table8f" ref="A38:J40" totalsRowShown="0">
  <tableColumns count="10">
    <tableColumn id="1" xr3:uid="{00000000-0010-0000-1C00-000001000000}" name="Sexual Orientation"/>
    <tableColumn id="2" xr3:uid="{00000000-0010-0000-1C00-000002000000}" name="Agree / Strongly agree (%)"/>
    <tableColumn id="3" xr3:uid="{00000000-0010-0000-1C00-000003000000}" name="Agree / Strongly agree (CI +/- pp) [note 3]"/>
    <tableColumn id="4" xr3:uid="{00000000-0010-0000-1C00-000004000000}" name="Neither agree nor disagree (%)"/>
    <tableColumn id="5" xr3:uid="{00000000-0010-0000-1C00-000005000000}" name="Neither agree nor disagree (CI +/- pp) [note 3]"/>
    <tableColumn id="6" xr3:uid="{00000000-0010-0000-1C00-000006000000}" name="Disagree / Strongly disagree (%)"/>
    <tableColumn id="7" xr3:uid="{00000000-0010-0000-1C00-000007000000}" name="Disagree / Strongly disagree (CI +/- pp) [note 3]"/>
    <tableColumn id="8" xr3:uid="{00000000-0010-0000-1C00-000008000000}" name="Don't know (%)"/>
    <tableColumn id="9" xr3:uid="{00000000-0010-0000-1C00-000009000000}" name="Don't know (CI +/- pp) [note 3]"/>
    <tableColumn id="10" xr3:uid="{00000000-0010-0000-1C00-00000A000000}" name="Unweighted base"/>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1" displayName="Table1" ref="A7:J15" totalsRowShown="0">
  <tableColumns count="10">
    <tableColumn id="1" xr3:uid="{00000000-0010-0000-0200-000001000000}" name="Year" dataDxfId="0"/>
    <tableColumn id="2" xr3:uid="{00000000-0010-0000-0200-000002000000}" name="Agree / Strongly agree (%)"/>
    <tableColumn id="3" xr3:uid="{00000000-0010-0000-0200-000003000000}" name="Agree / Strongly agree (CI +/- pp) [note 3]"/>
    <tableColumn id="4" xr3:uid="{00000000-0010-0000-0200-000004000000}" name="Neither agree nor disagree (%)"/>
    <tableColumn id="5" xr3:uid="{00000000-0010-0000-0200-000005000000}" name="Neither agree nor disagree (CI +/- pp) [note 3]"/>
    <tableColumn id="6" xr3:uid="{00000000-0010-0000-0200-000006000000}" name="Disagree / Strongly disagree (%)"/>
    <tableColumn id="7" xr3:uid="{00000000-0010-0000-0200-000007000000}" name="Disagree / Strongly disagree (CI +/- pp) [note 3]"/>
    <tableColumn id="8" xr3:uid="{00000000-0010-0000-0200-000008000000}" name="Don't know (%)"/>
    <tableColumn id="9" xr3:uid="{00000000-0010-0000-0200-000009000000}" name="Don't know (CI +/- pp) [note 3]"/>
    <tableColumn id="10" xr3:uid="{00000000-0010-0000-0200-00000A000000}" name="Unweighted base"/>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D000000}" name="Table8g" displayName="Table8g" ref="A43:J45" totalsRowShown="0">
  <tableColumns count="10">
    <tableColumn id="1" xr3:uid="{00000000-0010-0000-1D00-000001000000}" name="Urban/Rural"/>
    <tableColumn id="2" xr3:uid="{00000000-0010-0000-1D00-000002000000}" name="Agree / Strongly agree (%)"/>
    <tableColumn id="3" xr3:uid="{00000000-0010-0000-1D00-000003000000}" name="Agree / Strongly agree (CI +/- pp) [note 3]"/>
    <tableColumn id="4" xr3:uid="{00000000-0010-0000-1D00-000004000000}" name="Neither agree nor disagree (%)"/>
    <tableColumn id="5" xr3:uid="{00000000-0010-0000-1D00-000005000000}" name="Neither agree nor disagree (CI +/- pp) [note 3]"/>
    <tableColumn id="6" xr3:uid="{00000000-0010-0000-1D00-000006000000}" name="Disagree / Strongly disagree (%)"/>
    <tableColumn id="7" xr3:uid="{00000000-0010-0000-1D00-000007000000}" name="Disagree / Strongly disagree (CI +/- pp) [note 3]"/>
    <tableColumn id="8" xr3:uid="{00000000-0010-0000-1D00-000008000000}" name="Don't know (%)"/>
    <tableColumn id="9" xr3:uid="{00000000-0010-0000-1D00-000009000000}" name="Don't know (CI +/- pp) [note 3]"/>
    <tableColumn id="10" xr3:uid="{00000000-0010-0000-1D00-00000A000000}" name="Unweighted base"/>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E000000}" name="Table9a" displayName="Table9a" ref="A7:J19" totalsRowShown="0">
  <tableColumns count="10">
    <tableColumn id="1" xr3:uid="{00000000-0010-0000-1E00-000001000000}" name="Local Government District"/>
    <tableColumn id="2" xr3:uid="{00000000-0010-0000-1E00-000002000000}" name="Agree / Strongly agree (%)"/>
    <tableColumn id="3" xr3:uid="{00000000-0010-0000-1E00-000003000000}" name="Agree / Strongly agree (CI +/- pp) [note 3]"/>
    <tableColumn id="4" xr3:uid="{00000000-0010-0000-1E00-000004000000}" name="Neither agree nor disagree (%)"/>
    <tableColumn id="5" xr3:uid="{00000000-0010-0000-1E00-000005000000}" name="Neither agree nor disagree (CI +/- pp) [note 3]"/>
    <tableColumn id="6" xr3:uid="{00000000-0010-0000-1E00-000006000000}" name="Disagree / Strongly disagree (%)"/>
    <tableColumn id="7" xr3:uid="{00000000-0010-0000-1E00-000007000000}" name="Disagree / Strongly disagree (CI +/- pp) [note 3]"/>
    <tableColumn id="8" xr3:uid="{00000000-0010-0000-1E00-000008000000}" name="Don't know (%)"/>
    <tableColumn id="9" xr3:uid="{00000000-0010-0000-1E00-000009000000}" name="Don't know (CI +/- pp) [note 3]"/>
    <tableColumn id="10" xr3:uid="{00000000-0010-0000-1E00-00000A000000}" name="Unweighted base"/>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F000000}" name="Table9b" displayName="Table9b" ref="A22:J24" totalsRowShown="0">
  <tableColumns count="10">
    <tableColumn id="1" xr3:uid="{00000000-0010-0000-1F00-000001000000}" name="Ethnic group"/>
    <tableColumn id="2" xr3:uid="{00000000-0010-0000-1F00-000002000000}" name="Agree / Strongly agree (%)"/>
    <tableColumn id="3" xr3:uid="{00000000-0010-0000-1F00-000003000000}" name="Agree / Strongly agree (CI +/- pp) [note 3]"/>
    <tableColumn id="4" xr3:uid="{00000000-0010-0000-1F00-000004000000}" name="Neither agree nor disagree (%)"/>
    <tableColumn id="5" xr3:uid="{00000000-0010-0000-1F00-000005000000}" name="Neither agree nor disagree (CI +/- pp) [note 3]"/>
    <tableColumn id="6" xr3:uid="{00000000-0010-0000-1F00-000006000000}" name="Disagree / Strongly disagree (%)"/>
    <tableColumn id="7" xr3:uid="{00000000-0010-0000-1F00-000007000000}" name="Disagree / Strongly disagree (CI +/- pp) [note 3]"/>
    <tableColumn id="8" xr3:uid="{00000000-0010-0000-1F00-000008000000}" name="Don't know (%)"/>
    <tableColumn id="9" xr3:uid="{00000000-0010-0000-1F00-000009000000}" name="Don't know (CI +/- pp) [note 3]"/>
    <tableColumn id="10" xr3:uid="{00000000-0010-0000-1F00-00000A000000}" name="Unweighted base"/>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0000000}" name="Table10" displayName="Table10" ref="A7:J10" totalsRowShown="0">
  <tableColumns count="10">
    <tableColumn id="1" xr3:uid="{00000000-0010-0000-2000-000001000000}" name="Year"/>
    <tableColumn id="2" xr3:uid="{00000000-0010-0000-2000-000002000000}" name="Agree / Strongly agree (%)"/>
    <tableColumn id="3" xr3:uid="{00000000-0010-0000-2000-000003000000}" name="Agree / Strongly agree (CI +/- pp) [note 3]"/>
    <tableColumn id="4" xr3:uid="{00000000-0010-0000-2000-000004000000}" name="Neither agree nor disagree (%)"/>
    <tableColumn id="5" xr3:uid="{00000000-0010-0000-2000-000005000000}" name="Neither agree nor disagree (CI +/- pp) [note 3]"/>
    <tableColumn id="6" xr3:uid="{00000000-0010-0000-2000-000006000000}" name="Disagree / Strongly disagree (%)"/>
    <tableColumn id="7" xr3:uid="{00000000-0010-0000-2000-000007000000}" name="Disagree / Strongly disagree (CI +/- pp) [note 3]"/>
    <tableColumn id="8" xr3:uid="{00000000-0010-0000-2000-000008000000}" name="Don't know (%)"/>
    <tableColumn id="9" xr3:uid="{00000000-0010-0000-2000-000009000000}" name="Don't know (CI +/- pp) [note 3]"/>
    <tableColumn id="10" xr3:uid="{00000000-0010-0000-2000-00000A000000}" name="Unweighted base"/>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1000000}" name="Table11a" displayName="Table11a" ref="A7:J9" totalsRowShown="0">
  <tableColumns count="10">
    <tableColumn id="1" xr3:uid="{00000000-0010-0000-2100-000001000000}" name="Sex"/>
    <tableColumn id="2" xr3:uid="{00000000-0010-0000-2100-000002000000}" name="Agree / Strongly agree (%)"/>
    <tableColumn id="3" xr3:uid="{00000000-0010-0000-2100-000003000000}" name="Agree / Strongly agree (CI +/- pp) [note 3]"/>
    <tableColumn id="4" xr3:uid="{00000000-0010-0000-2100-000004000000}" name="Neither agree nor disagree (%)"/>
    <tableColumn id="5" xr3:uid="{00000000-0010-0000-2100-000005000000}" name="Neither agree nor disagree (CI +/- pp) [note 3]"/>
    <tableColumn id="6" xr3:uid="{00000000-0010-0000-2100-000006000000}" name="Disagree / Strongly disagree (%)"/>
    <tableColumn id="7" xr3:uid="{00000000-0010-0000-2100-000007000000}" name="Disagree / Strongly disagree (CI +/- pp) [note 3]"/>
    <tableColumn id="8" xr3:uid="{00000000-0010-0000-2100-000008000000}" name="Don't know (%)"/>
    <tableColumn id="9" xr3:uid="{00000000-0010-0000-2100-000009000000}" name="Don't know (CI +/- pp) [note 3]"/>
    <tableColumn id="10" xr3:uid="{00000000-0010-0000-2100-00000A000000}" name="Unweighted base"/>
  </tableColumns>
  <tableStyleInfo name="non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2000000}" name="Table11b" displayName="Table11b" ref="A12:J16" totalsRowShown="0">
  <tableColumns count="10">
    <tableColumn id="1" xr3:uid="{00000000-0010-0000-2200-000001000000}" name="Age"/>
    <tableColumn id="2" xr3:uid="{00000000-0010-0000-2200-000002000000}" name="Agree / Strongly agree (%)"/>
    <tableColumn id="3" xr3:uid="{00000000-0010-0000-2200-000003000000}" name="Agree / Strongly agree (CI +/- pp) [note 3]"/>
    <tableColumn id="4" xr3:uid="{00000000-0010-0000-2200-000004000000}" name="Neither agree nor disagree (%)"/>
    <tableColumn id="5" xr3:uid="{00000000-0010-0000-2200-000005000000}" name="Neither agree nor disagree (CI +/- pp) [note 3]"/>
    <tableColumn id="6" xr3:uid="{00000000-0010-0000-2200-000006000000}" name="Disagree / Strongly disagree (%)"/>
    <tableColumn id="7" xr3:uid="{00000000-0010-0000-2200-000007000000}" name="Disagree / Strongly disagree (CI +/- pp) [note 3]"/>
    <tableColumn id="8" xr3:uid="{00000000-0010-0000-2200-000008000000}" name="Don't know (%)"/>
    <tableColumn id="9" xr3:uid="{00000000-0010-0000-2200-000009000000}" name="Don't know (CI +/- pp) [note 3]"/>
    <tableColumn id="10" xr3:uid="{00000000-0010-0000-2200-00000A000000}" name="Unweighted base"/>
  </tableColumns>
  <tableStyleInfo name="non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3000000}" name="Table11c" displayName="Table11c" ref="A19:J24" totalsRowShown="0">
  <tableColumns count="10">
    <tableColumn id="1" xr3:uid="{00000000-0010-0000-2300-000001000000}" name="Religion"/>
    <tableColumn id="2" xr3:uid="{00000000-0010-0000-2300-000002000000}" name="Agree / Strongly agree (%)"/>
    <tableColumn id="3" xr3:uid="{00000000-0010-0000-2300-000003000000}" name="Agree / Strongly agree (CI +/- pp) [note 3]"/>
    <tableColumn id="4" xr3:uid="{00000000-0010-0000-2300-000004000000}" name="Neither agree nor disagree (%)"/>
    <tableColumn id="5" xr3:uid="{00000000-0010-0000-2300-000005000000}" name="Neither agree nor disagree (CI +/- pp) [note 3]"/>
    <tableColumn id="6" xr3:uid="{00000000-0010-0000-2300-000006000000}" name="Disagree / Strongly disagree (%)"/>
    <tableColumn id="7" xr3:uid="{00000000-0010-0000-2300-000007000000}" name="Disagree / Strongly disagree (CI +/- pp) [note 3]"/>
    <tableColumn id="8" xr3:uid="{00000000-0010-0000-2300-000008000000}" name="Don't know (%)"/>
    <tableColumn id="9" xr3:uid="{00000000-0010-0000-2300-000009000000}" name="Don't know (CI +/- pp) [note 3]"/>
    <tableColumn id="10" xr3:uid="{00000000-0010-0000-2300-00000A000000}" name="Unweighted base"/>
  </tableColumns>
  <tableStyleInfo name="non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4000000}" name="Table11d" displayName="Table11d" ref="A27:J30" totalsRowShown="0">
  <tableColumns count="10">
    <tableColumn id="1" xr3:uid="{00000000-0010-0000-2400-000001000000}" name="Marital Status"/>
    <tableColumn id="2" xr3:uid="{00000000-0010-0000-2400-000002000000}" name="Agree / Strongly agree (%)"/>
    <tableColumn id="3" xr3:uid="{00000000-0010-0000-2400-000003000000}" name="Agree / Strongly agree (CI +/- pp) [note 3]"/>
    <tableColumn id="4" xr3:uid="{00000000-0010-0000-2400-000004000000}" name="Neither agree nor disagree (%)"/>
    <tableColumn id="5" xr3:uid="{00000000-0010-0000-2400-000005000000}" name="Neither agree nor disagree (CI +/- pp) [note 3]"/>
    <tableColumn id="6" xr3:uid="{00000000-0010-0000-2400-000006000000}" name="Disagree / Strongly disagree (%)"/>
    <tableColumn id="7" xr3:uid="{00000000-0010-0000-2400-000007000000}" name="Disagree / Strongly disagree (CI +/- pp) [note 3]"/>
    <tableColumn id="8" xr3:uid="{00000000-0010-0000-2400-000008000000}" name="Don't know (%)"/>
    <tableColumn id="9" xr3:uid="{00000000-0010-0000-2400-000009000000}" name="Don't know (CI +/- pp) [note 3]"/>
    <tableColumn id="10" xr3:uid="{00000000-0010-0000-2400-00000A000000}" name="Unweighted base"/>
  </tableColumns>
  <tableStyleInfo name="none"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5000000}" name="Table11e" displayName="Table11e" ref="A33:J35" totalsRowShown="0">
  <tableColumns count="10">
    <tableColumn id="1" xr3:uid="{00000000-0010-0000-2500-000001000000}" name="Disability Status"/>
    <tableColumn id="2" xr3:uid="{00000000-0010-0000-2500-000002000000}" name="Agree / Strongly agree (%)"/>
    <tableColumn id="3" xr3:uid="{00000000-0010-0000-2500-000003000000}" name="Agree / Strongly agree (CI +/- pp) [note 3]"/>
    <tableColumn id="4" xr3:uid="{00000000-0010-0000-2500-000004000000}" name="Neither agree nor disagree (%)"/>
    <tableColumn id="5" xr3:uid="{00000000-0010-0000-2500-000005000000}" name="Neither agree nor disagree (CI +/- pp) [note 3]"/>
    <tableColumn id="6" xr3:uid="{00000000-0010-0000-2500-000006000000}" name="Disagree / Strongly disagree (%)"/>
    <tableColumn id="7" xr3:uid="{00000000-0010-0000-2500-000007000000}" name="Disagree / Strongly disagree (CI +/- pp) [note 3]"/>
    <tableColumn id="8" xr3:uid="{00000000-0010-0000-2500-000008000000}" name="Don't know (%)"/>
    <tableColumn id="9" xr3:uid="{00000000-0010-0000-2500-000009000000}" name="Don't know (CI +/- pp) [note 3]"/>
    <tableColumn id="10" xr3:uid="{00000000-0010-0000-2500-00000A000000}" name="Unweighted base"/>
  </tableColumns>
  <tableStyleInfo name="none"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6000000}" name="Table11f" displayName="Table11f" ref="A38:J40" totalsRowShown="0">
  <tableColumns count="10">
    <tableColumn id="1" xr3:uid="{00000000-0010-0000-2600-000001000000}" name="Sexual Orientation"/>
    <tableColumn id="2" xr3:uid="{00000000-0010-0000-2600-000002000000}" name="Agree / Strongly agree (%)"/>
    <tableColumn id="3" xr3:uid="{00000000-0010-0000-2600-000003000000}" name="Agree / Strongly agree (CI +/- pp) [note 3]"/>
    <tableColumn id="4" xr3:uid="{00000000-0010-0000-2600-000004000000}" name="Neither agree nor disagree (%)"/>
    <tableColumn id="5" xr3:uid="{00000000-0010-0000-2600-000005000000}" name="Neither agree nor disagree (CI +/- pp) [note 3]"/>
    <tableColumn id="6" xr3:uid="{00000000-0010-0000-2600-000006000000}" name="Disagree / Strongly disagree (%)"/>
    <tableColumn id="7" xr3:uid="{00000000-0010-0000-2600-000007000000}" name="Disagree / Strongly disagree (CI +/- pp) [note 3]"/>
    <tableColumn id="8" xr3:uid="{00000000-0010-0000-2600-000008000000}" name="Don't know (%)"/>
    <tableColumn id="9" xr3:uid="{00000000-0010-0000-2600-000009000000}" name="Don't know (CI +/- pp) [note 3]"/>
    <tableColumn id="10" xr3:uid="{00000000-0010-0000-2600-00000A000000}" name="Unweighted base"/>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2a" displayName="Table2a" ref="A7:J9" totalsRowShown="0">
  <tableColumns count="10">
    <tableColumn id="1" xr3:uid="{00000000-0010-0000-0300-000001000000}" name="Sex"/>
    <tableColumn id="2" xr3:uid="{00000000-0010-0000-0300-000002000000}" name="Agree / Strongly agree (%)"/>
    <tableColumn id="3" xr3:uid="{00000000-0010-0000-0300-000003000000}" name="Agree / Strongly agree (CI +/- pp) [note 3]"/>
    <tableColumn id="4" xr3:uid="{00000000-0010-0000-0300-000004000000}" name="Neither agree nor disagree (%)"/>
    <tableColumn id="5" xr3:uid="{00000000-0010-0000-0300-000005000000}" name="Neither agree nor disagree (CI +/- pp) [note 3]"/>
    <tableColumn id="6" xr3:uid="{00000000-0010-0000-0300-000006000000}" name="Disagree / Strongly disagree (%)"/>
    <tableColumn id="7" xr3:uid="{00000000-0010-0000-0300-000007000000}" name="Disagree / Strongly disagree (CI +/- pp) [note 3]"/>
    <tableColumn id="8" xr3:uid="{00000000-0010-0000-0300-000008000000}" name="Don't know (%)"/>
    <tableColumn id="9" xr3:uid="{00000000-0010-0000-0300-000009000000}" name="Don't know (CI +/- pp) [note 3]"/>
    <tableColumn id="10" xr3:uid="{00000000-0010-0000-0300-00000A000000}" name="Unweighted base"/>
  </tableColumns>
  <tableStyleInfo name="none"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7000000}" name="Table11g" displayName="Table11g" ref="A43:J45" totalsRowShown="0">
  <tableColumns count="10">
    <tableColumn id="1" xr3:uid="{00000000-0010-0000-2700-000001000000}" name="Urban/Rural"/>
    <tableColumn id="2" xr3:uid="{00000000-0010-0000-2700-000002000000}" name="Agree / Strongly agree (%)"/>
    <tableColumn id="3" xr3:uid="{00000000-0010-0000-2700-000003000000}" name="Agree / Strongly agree (CI +/- pp) [note 3]"/>
    <tableColumn id="4" xr3:uid="{00000000-0010-0000-2700-000004000000}" name="Neither agree nor disagree (%)"/>
    <tableColumn id="5" xr3:uid="{00000000-0010-0000-2700-000005000000}" name="Neither agree nor disagree (CI +/- pp) [note 3]"/>
    <tableColumn id="6" xr3:uid="{00000000-0010-0000-2700-000006000000}" name="Disagree / Strongly disagree (%)"/>
    <tableColumn id="7" xr3:uid="{00000000-0010-0000-2700-000007000000}" name="Disagree / Strongly disagree (CI +/- pp) [note 3]"/>
    <tableColumn id="8" xr3:uid="{00000000-0010-0000-2700-000008000000}" name="Don't know (%)"/>
    <tableColumn id="9" xr3:uid="{00000000-0010-0000-2700-000009000000}" name="Don't know (CI +/- pp) [note 3]"/>
    <tableColumn id="10" xr3:uid="{00000000-0010-0000-2700-00000A000000}" name="Unweighted base"/>
  </tableColumns>
  <tableStyleInfo name="none"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8000000}" name="Table12a" displayName="Table12a" ref="A7:J19" totalsRowShown="0">
  <tableColumns count="10">
    <tableColumn id="1" xr3:uid="{00000000-0010-0000-2800-000001000000}" name="Local Government District"/>
    <tableColumn id="2" xr3:uid="{00000000-0010-0000-2800-000002000000}" name="Agree / Strongly agree (%)"/>
    <tableColumn id="3" xr3:uid="{00000000-0010-0000-2800-000003000000}" name="Agree / Strongly agree (CI +/- pp) [note 3]"/>
    <tableColumn id="4" xr3:uid="{00000000-0010-0000-2800-000004000000}" name="Neither agree nor disagree (%)"/>
    <tableColumn id="5" xr3:uid="{00000000-0010-0000-2800-000005000000}" name="Neither agree nor disagree (CI +/- pp) [note 3]"/>
    <tableColumn id="6" xr3:uid="{00000000-0010-0000-2800-000006000000}" name="Disagree / Strongly disagree (%)"/>
    <tableColumn id="7" xr3:uid="{00000000-0010-0000-2800-000007000000}" name="Disagree / Strongly disagree (CI +/- pp) [note 3]"/>
    <tableColumn id="8" xr3:uid="{00000000-0010-0000-2800-000008000000}" name="Don't know (%)"/>
    <tableColumn id="9" xr3:uid="{00000000-0010-0000-2800-000009000000}" name="Don't know (CI +/- pp) [note 3]"/>
    <tableColumn id="10" xr3:uid="{00000000-0010-0000-2800-00000A000000}" name="Unweighted base"/>
  </tableColumns>
  <tableStyleInfo name="none"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9000000}" name="Table12b" displayName="Table12b" ref="A22:J24" totalsRowShown="0">
  <tableColumns count="10">
    <tableColumn id="1" xr3:uid="{00000000-0010-0000-2900-000001000000}" name="Ethnic group"/>
    <tableColumn id="2" xr3:uid="{00000000-0010-0000-2900-000002000000}" name="Agree / Strongly agree (%)"/>
    <tableColumn id="3" xr3:uid="{00000000-0010-0000-2900-000003000000}" name="Agree / Strongly agree (CI +/- pp) [note 3]"/>
    <tableColumn id="4" xr3:uid="{00000000-0010-0000-2900-000004000000}" name="Neither agree nor disagree (%)"/>
    <tableColumn id="5" xr3:uid="{00000000-0010-0000-2900-000005000000}" name="Neither agree nor disagree (CI +/- pp) [note 3]"/>
    <tableColumn id="6" xr3:uid="{00000000-0010-0000-2900-000006000000}" name="Disagree / Strongly disagree (%)"/>
    <tableColumn id="7" xr3:uid="{00000000-0010-0000-2900-000007000000}" name="Disagree / Strongly disagree (CI +/- pp) [note 3]"/>
    <tableColumn id="8" xr3:uid="{00000000-0010-0000-2900-000008000000}" name="Don't know (%)"/>
    <tableColumn id="9" xr3:uid="{00000000-0010-0000-2900-000009000000}" name="Don't know (CI +/- pp) [note 3]"/>
    <tableColumn id="10" xr3:uid="{00000000-0010-0000-2900-00000A000000}" name="Unweighted base"/>
  </tableColumns>
  <tableStyleInfo name="none"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A000000}" name="Table13" displayName="Table13" ref="A7:J10" totalsRowShown="0">
  <tableColumns count="10">
    <tableColumn id="1" xr3:uid="{00000000-0010-0000-2A00-000001000000}" name="Year"/>
    <tableColumn id="2" xr3:uid="{00000000-0010-0000-2A00-000002000000}" name="Agree / Strongly agree (%)"/>
    <tableColumn id="3" xr3:uid="{00000000-0010-0000-2A00-000003000000}" name="Agree / Strongly agree (CI +/- pp) [note 3]"/>
    <tableColumn id="4" xr3:uid="{00000000-0010-0000-2A00-000004000000}" name="Neither agree nor disagree (%)"/>
    <tableColumn id="5" xr3:uid="{00000000-0010-0000-2A00-000005000000}" name="Neither agree nor disagree (CI +/- pp) [note 3]"/>
    <tableColumn id="6" xr3:uid="{00000000-0010-0000-2A00-000006000000}" name="Disagree / Strongly disagree (%)"/>
    <tableColumn id="7" xr3:uid="{00000000-0010-0000-2A00-000007000000}" name="Disagree / Strongly disagree (CI +/- pp) [note 3]"/>
    <tableColumn id="8" xr3:uid="{00000000-0010-0000-2A00-000008000000}" name="Don't know (%)"/>
    <tableColumn id="9" xr3:uid="{00000000-0010-0000-2A00-000009000000}" name="Don't know (CI +/- pp) [note 3]"/>
    <tableColumn id="10" xr3:uid="{00000000-0010-0000-2A00-00000A000000}" name="Unweighted base"/>
  </tableColumns>
  <tableStyleInfo name="none"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B000000}" name="Table14a" displayName="Table14a" ref="A7:J9" totalsRowShown="0">
  <tableColumns count="10">
    <tableColumn id="1" xr3:uid="{00000000-0010-0000-2B00-000001000000}" name="Sex"/>
    <tableColumn id="2" xr3:uid="{00000000-0010-0000-2B00-000002000000}" name="Agree / Strongly agree (%)"/>
    <tableColumn id="3" xr3:uid="{00000000-0010-0000-2B00-000003000000}" name="Agree / Strongly agree (CI +/- pp) [note 3]"/>
    <tableColumn id="4" xr3:uid="{00000000-0010-0000-2B00-000004000000}" name="Neither agree nor disagree (%)"/>
    <tableColumn id="5" xr3:uid="{00000000-0010-0000-2B00-000005000000}" name="Neither agree nor disagree (CI +/- pp) [note 3]"/>
    <tableColumn id="6" xr3:uid="{00000000-0010-0000-2B00-000006000000}" name="Disagree / Strongly disagree (%)"/>
    <tableColumn id="7" xr3:uid="{00000000-0010-0000-2B00-000007000000}" name="Disagree / Strongly disagree (CI +/- pp) [note 3]"/>
    <tableColumn id="8" xr3:uid="{00000000-0010-0000-2B00-000008000000}" name="Don't know (%)"/>
    <tableColumn id="9" xr3:uid="{00000000-0010-0000-2B00-000009000000}" name="Don't know (CI +/- pp) [note 3]"/>
    <tableColumn id="10" xr3:uid="{00000000-0010-0000-2B00-00000A000000}" name="Unweighted base"/>
  </tableColumns>
  <tableStyleInfo name="none"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C000000}" name="Table14b" displayName="Table14b" ref="A12:J16" totalsRowShown="0">
  <tableColumns count="10">
    <tableColumn id="1" xr3:uid="{00000000-0010-0000-2C00-000001000000}" name="Age"/>
    <tableColumn id="2" xr3:uid="{00000000-0010-0000-2C00-000002000000}" name="Agree / Strongly agree (%)"/>
    <tableColumn id="3" xr3:uid="{00000000-0010-0000-2C00-000003000000}" name="Agree / Strongly agree (CI +/- pp) [note 3]"/>
    <tableColumn id="4" xr3:uid="{00000000-0010-0000-2C00-000004000000}" name="Neither agree nor disagree (%)"/>
    <tableColumn id="5" xr3:uid="{00000000-0010-0000-2C00-000005000000}" name="Neither agree nor disagree (CI +/- pp) [note 3]"/>
    <tableColumn id="6" xr3:uid="{00000000-0010-0000-2C00-000006000000}" name="Disagree / Strongly disagree (%)"/>
    <tableColumn id="7" xr3:uid="{00000000-0010-0000-2C00-000007000000}" name="Disagree / Strongly disagree (CI +/- pp) [note 3]"/>
    <tableColumn id="8" xr3:uid="{00000000-0010-0000-2C00-000008000000}" name="Don't know (%)"/>
    <tableColumn id="9" xr3:uid="{00000000-0010-0000-2C00-000009000000}" name="Don't know (CI +/- pp) [note 3]"/>
    <tableColumn id="10" xr3:uid="{00000000-0010-0000-2C00-00000A000000}" name="Unweighted base"/>
  </tableColumns>
  <tableStyleInfo name="none"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D000000}" name="Table14c" displayName="Table14c" ref="A19:J24" totalsRowShown="0">
  <tableColumns count="10">
    <tableColumn id="1" xr3:uid="{00000000-0010-0000-2D00-000001000000}" name="Religion"/>
    <tableColumn id="2" xr3:uid="{00000000-0010-0000-2D00-000002000000}" name="Agree / Strongly agree (%)"/>
    <tableColumn id="3" xr3:uid="{00000000-0010-0000-2D00-000003000000}" name="Agree / Strongly agree (CI +/- pp) [note 3]"/>
    <tableColumn id="4" xr3:uid="{00000000-0010-0000-2D00-000004000000}" name="Neither agree nor disagree (%)"/>
    <tableColumn id="5" xr3:uid="{00000000-0010-0000-2D00-000005000000}" name="Neither agree nor disagree (CI +/- pp) [note 3]"/>
    <tableColumn id="6" xr3:uid="{00000000-0010-0000-2D00-000006000000}" name="Disagree / Strongly disagree (%)"/>
    <tableColumn id="7" xr3:uid="{00000000-0010-0000-2D00-000007000000}" name="Disagree / Strongly disagree (CI +/- pp) [note 3]"/>
    <tableColumn id="8" xr3:uid="{00000000-0010-0000-2D00-000008000000}" name="Don't know (%)"/>
    <tableColumn id="9" xr3:uid="{00000000-0010-0000-2D00-000009000000}" name="Don't know (CI +/- pp) [note 3]"/>
    <tableColumn id="10" xr3:uid="{00000000-0010-0000-2D00-00000A000000}" name="Unweighted base"/>
  </tableColumns>
  <tableStyleInfo name="none"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E000000}" name="Table14d" displayName="Table14d" ref="A27:J30" totalsRowShown="0">
  <tableColumns count="10">
    <tableColumn id="1" xr3:uid="{00000000-0010-0000-2E00-000001000000}" name="Marital Status"/>
    <tableColumn id="2" xr3:uid="{00000000-0010-0000-2E00-000002000000}" name="Agree / Strongly agree (%)"/>
    <tableColumn id="3" xr3:uid="{00000000-0010-0000-2E00-000003000000}" name="Agree / Strongly agree (CI +/- pp) [note 3]"/>
    <tableColumn id="4" xr3:uid="{00000000-0010-0000-2E00-000004000000}" name="Neither agree nor disagree (%)"/>
    <tableColumn id="5" xr3:uid="{00000000-0010-0000-2E00-000005000000}" name="Neither agree nor disagree (CI +/- pp) [note 3]"/>
    <tableColumn id="6" xr3:uid="{00000000-0010-0000-2E00-000006000000}" name="Disagree / Strongly disagree (%)"/>
    <tableColumn id="7" xr3:uid="{00000000-0010-0000-2E00-000007000000}" name="Disagree / Strongly disagree (CI +/- pp) [note 3]"/>
    <tableColumn id="8" xr3:uid="{00000000-0010-0000-2E00-000008000000}" name="Don't know (%)"/>
    <tableColumn id="9" xr3:uid="{00000000-0010-0000-2E00-000009000000}" name="Don't know (CI +/- pp) [note 3]"/>
    <tableColumn id="10" xr3:uid="{00000000-0010-0000-2E00-00000A000000}" name="Unweighted base"/>
  </tableColumns>
  <tableStyleInfo name="none"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2F000000}" name="Table14e" displayName="Table14e" ref="A33:J35" totalsRowShown="0">
  <tableColumns count="10">
    <tableColumn id="1" xr3:uid="{00000000-0010-0000-2F00-000001000000}" name="Disability Status"/>
    <tableColumn id="2" xr3:uid="{00000000-0010-0000-2F00-000002000000}" name="Agree / Strongly agree (%)"/>
    <tableColumn id="3" xr3:uid="{00000000-0010-0000-2F00-000003000000}" name="Agree / Strongly agree (CI +/- pp) [note 3]"/>
    <tableColumn id="4" xr3:uid="{00000000-0010-0000-2F00-000004000000}" name="Neither agree nor disagree (%)"/>
    <tableColumn id="5" xr3:uid="{00000000-0010-0000-2F00-000005000000}" name="Neither agree nor disagree (CI +/- pp) [note 3]"/>
    <tableColumn id="6" xr3:uid="{00000000-0010-0000-2F00-000006000000}" name="Disagree / Strongly disagree (%)"/>
    <tableColumn id="7" xr3:uid="{00000000-0010-0000-2F00-000007000000}" name="Disagree / Strongly disagree (CI +/- pp) [note 3]"/>
    <tableColumn id="8" xr3:uid="{00000000-0010-0000-2F00-000008000000}" name="Don't know (%)"/>
    <tableColumn id="9" xr3:uid="{00000000-0010-0000-2F00-000009000000}" name="Don't know (CI +/- pp) [note 3]"/>
    <tableColumn id="10" xr3:uid="{00000000-0010-0000-2F00-00000A000000}" name="Unweighted base"/>
  </tableColumns>
  <tableStyleInfo name="none"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0000000}" name="Table14f" displayName="Table14f" ref="A38:J40" totalsRowShown="0">
  <tableColumns count="10">
    <tableColumn id="1" xr3:uid="{00000000-0010-0000-3000-000001000000}" name="Sexual Orientation"/>
    <tableColumn id="2" xr3:uid="{00000000-0010-0000-3000-000002000000}" name="Agree / Strongly agree (%)"/>
    <tableColumn id="3" xr3:uid="{00000000-0010-0000-3000-000003000000}" name="Agree / Strongly agree (CI +/- pp) [note 3]"/>
    <tableColumn id="4" xr3:uid="{00000000-0010-0000-3000-000004000000}" name="Neither agree nor disagree (%)"/>
    <tableColumn id="5" xr3:uid="{00000000-0010-0000-3000-000005000000}" name="Neither agree nor disagree (CI +/- pp) [note 3]"/>
    <tableColumn id="6" xr3:uid="{00000000-0010-0000-3000-000006000000}" name="Disagree / Strongly disagree (%)"/>
    <tableColumn id="7" xr3:uid="{00000000-0010-0000-3000-000007000000}" name="Disagree / Strongly disagree (CI +/- pp) [note 3]"/>
    <tableColumn id="8" xr3:uid="{00000000-0010-0000-3000-000008000000}" name="Don't know (%)"/>
    <tableColumn id="9" xr3:uid="{00000000-0010-0000-3000-000009000000}" name="Don't know (CI +/- pp) [note 3]"/>
    <tableColumn id="10" xr3:uid="{00000000-0010-0000-3000-00000A000000}" name="Unweighted base"/>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2b" displayName="Table2b" ref="A12:J16" totalsRowShown="0">
  <tableColumns count="10">
    <tableColumn id="1" xr3:uid="{00000000-0010-0000-0400-000001000000}" name="Age"/>
    <tableColumn id="2" xr3:uid="{00000000-0010-0000-0400-000002000000}" name="Agree / Strongly agree (%)"/>
    <tableColumn id="3" xr3:uid="{00000000-0010-0000-0400-000003000000}" name="Agree / Strongly agree (CI +/- pp) [note 3]"/>
    <tableColumn id="4" xr3:uid="{00000000-0010-0000-0400-000004000000}" name="Neither agree nor disagree (%)"/>
    <tableColumn id="5" xr3:uid="{00000000-0010-0000-0400-000005000000}" name="Neither agree nor disagree (CI +/- pp) [note 3]"/>
    <tableColumn id="6" xr3:uid="{00000000-0010-0000-0400-000006000000}" name="Disagree / Strongly disagree (%)"/>
    <tableColumn id="7" xr3:uid="{00000000-0010-0000-0400-000007000000}" name="Disagree / Strongly disagree (CI +/- pp) [note 3]"/>
    <tableColumn id="8" xr3:uid="{00000000-0010-0000-0400-000008000000}" name="Don't know (%)"/>
    <tableColumn id="9" xr3:uid="{00000000-0010-0000-0400-000009000000}" name="Don't know (CI +/- pp) [note 3]"/>
    <tableColumn id="10" xr3:uid="{00000000-0010-0000-0400-00000A000000}" name="Unweighted base"/>
  </tableColumns>
  <tableStyleInfo name="none"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1000000}" name="Table14g" displayName="Table14g" ref="A43:J45" totalsRowShown="0">
  <tableColumns count="10">
    <tableColumn id="1" xr3:uid="{00000000-0010-0000-3100-000001000000}" name="Urban/Rural"/>
    <tableColumn id="2" xr3:uid="{00000000-0010-0000-3100-000002000000}" name="Agree / Strongly agree (%)"/>
    <tableColumn id="3" xr3:uid="{00000000-0010-0000-3100-000003000000}" name="Agree / Strongly agree (CI +/- pp) [note 3]"/>
    <tableColumn id="4" xr3:uid="{00000000-0010-0000-3100-000004000000}" name="Neither agree nor disagree (%)"/>
    <tableColumn id="5" xr3:uid="{00000000-0010-0000-3100-000005000000}" name="Neither agree nor disagree (CI +/- pp) [note 3]"/>
    <tableColumn id="6" xr3:uid="{00000000-0010-0000-3100-000006000000}" name="Disagree / Strongly disagree (%)"/>
    <tableColumn id="7" xr3:uid="{00000000-0010-0000-3100-000007000000}" name="Disagree / Strongly disagree (CI +/- pp) [note 3]"/>
    <tableColumn id="8" xr3:uid="{00000000-0010-0000-3100-000008000000}" name="Don't know (%)"/>
    <tableColumn id="9" xr3:uid="{00000000-0010-0000-3100-000009000000}" name="Don't know (CI +/- pp) [note 3]"/>
    <tableColumn id="10" xr3:uid="{00000000-0010-0000-3100-00000A000000}" name="Unweighted base"/>
  </tableColumns>
  <tableStyleInfo name="none"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2000000}" name="Table15a" displayName="Table15a" ref="A7:J19" totalsRowShown="0">
  <tableColumns count="10">
    <tableColumn id="1" xr3:uid="{00000000-0010-0000-3200-000001000000}" name="Local Government District"/>
    <tableColumn id="2" xr3:uid="{00000000-0010-0000-3200-000002000000}" name="Agree / Strongly agree (%)"/>
    <tableColumn id="3" xr3:uid="{00000000-0010-0000-3200-000003000000}" name="Agree / Strongly agree (CI +/- pp) [note 3]"/>
    <tableColumn id="4" xr3:uid="{00000000-0010-0000-3200-000004000000}" name="Neither agree nor disagree (%)"/>
    <tableColumn id="5" xr3:uid="{00000000-0010-0000-3200-000005000000}" name="Neither agree nor disagree (CI +/- pp) [note 3]"/>
    <tableColumn id="6" xr3:uid="{00000000-0010-0000-3200-000006000000}" name="Disagree / Strongly disagree (%)"/>
    <tableColumn id="7" xr3:uid="{00000000-0010-0000-3200-000007000000}" name="Disagree / Strongly disagree (CI +/- pp) [note 3]"/>
    <tableColumn id="8" xr3:uid="{00000000-0010-0000-3200-000008000000}" name="Don't know (%)"/>
    <tableColumn id="9" xr3:uid="{00000000-0010-0000-3200-000009000000}" name="Don't know (CI +/- pp) [note 3]"/>
    <tableColumn id="10" xr3:uid="{00000000-0010-0000-3200-00000A000000}" name="Unweighted base"/>
  </tableColumns>
  <tableStyleInfo name="none"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3000000}" name="Table15b" displayName="Table15b" ref="A22:J24" totalsRowShown="0">
  <tableColumns count="10">
    <tableColumn id="1" xr3:uid="{00000000-0010-0000-3300-000001000000}" name="Ethnic group"/>
    <tableColumn id="2" xr3:uid="{00000000-0010-0000-3300-000002000000}" name="Agree / Strongly agree (%)"/>
    <tableColumn id="3" xr3:uid="{00000000-0010-0000-3300-000003000000}" name="Agree / Strongly agree (CI +/- pp) [note 3]"/>
    <tableColumn id="4" xr3:uid="{00000000-0010-0000-3300-000004000000}" name="Neither agree nor disagree (%)"/>
    <tableColumn id="5" xr3:uid="{00000000-0010-0000-3300-000005000000}" name="Neither agree nor disagree (CI +/- pp) [note 3]"/>
    <tableColumn id="6" xr3:uid="{00000000-0010-0000-3300-000006000000}" name="Disagree / Strongly disagree (%)"/>
    <tableColumn id="7" xr3:uid="{00000000-0010-0000-3300-000007000000}" name="Disagree / Strongly disagree (CI +/- pp) [note 3]"/>
    <tableColumn id="8" xr3:uid="{00000000-0010-0000-3300-000008000000}" name="Don't know (%)"/>
    <tableColumn id="9" xr3:uid="{00000000-0010-0000-3300-000009000000}" name="Don't know (CI +/- pp) [note 3]"/>
    <tableColumn id="10" xr3:uid="{00000000-0010-0000-3300-00000A000000}" name="Unweighted base"/>
  </tableColumns>
  <tableStyleInfo name="none"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4000000}" name="Table16" displayName="Table16" ref="A7:J10" totalsRowShown="0">
  <tableColumns count="10">
    <tableColumn id="1" xr3:uid="{00000000-0010-0000-3400-000001000000}" name="Year"/>
    <tableColumn id="2" xr3:uid="{00000000-0010-0000-3400-000002000000}" name="Agree / Strongly agree (%)"/>
    <tableColumn id="3" xr3:uid="{00000000-0010-0000-3400-000003000000}" name="Agree / Strongly agree (CI +/- pp) [note 3]"/>
    <tableColumn id="4" xr3:uid="{00000000-0010-0000-3400-000004000000}" name="Neither agree nor disagree (%)"/>
    <tableColumn id="5" xr3:uid="{00000000-0010-0000-3400-000005000000}" name="Neither agree nor disagree (CI +/- pp) [note 3]"/>
    <tableColumn id="6" xr3:uid="{00000000-0010-0000-3400-000006000000}" name="Disagree / Strongly disagree (%)"/>
    <tableColumn id="7" xr3:uid="{00000000-0010-0000-3400-000007000000}" name="Disagree / Strongly disagree (CI +/- pp) [note 3]"/>
    <tableColumn id="8" xr3:uid="{00000000-0010-0000-3400-000008000000}" name="Don't know (%)"/>
    <tableColumn id="9" xr3:uid="{00000000-0010-0000-3400-000009000000}" name="Don't know (CI +/- pp) [note 3]"/>
    <tableColumn id="10" xr3:uid="{00000000-0010-0000-3400-00000A000000}" name="Unweighted base"/>
  </tableColumns>
  <tableStyleInfo name="none"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5000000}" name="Table17a" displayName="Table17a" ref="A7:J9" totalsRowShown="0">
  <tableColumns count="10">
    <tableColumn id="1" xr3:uid="{00000000-0010-0000-3500-000001000000}" name="Sex"/>
    <tableColumn id="2" xr3:uid="{00000000-0010-0000-3500-000002000000}" name="Agree / Strongly agree (%)"/>
    <tableColumn id="3" xr3:uid="{00000000-0010-0000-3500-000003000000}" name="Agree / Strongly agree (CI +/- pp) [note 3]"/>
    <tableColumn id="4" xr3:uid="{00000000-0010-0000-3500-000004000000}" name="Neither agree nor disagree (%)"/>
    <tableColumn id="5" xr3:uid="{00000000-0010-0000-3500-000005000000}" name="Neither agree nor disagree (CI +/- pp) [note 3]"/>
    <tableColumn id="6" xr3:uid="{00000000-0010-0000-3500-000006000000}" name="Disagree / Strongly disagree (%)"/>
    <tableColumn id="7" xr3:uid="{00000000-0010-0000-3500-000007000000}" name="Disagree / Strongly disagree (CI +/- pp) [note 3]"/>
    <tableColumn id="8" xr3:uid="{00000000-0010-0000-3500-000008000000}" name="Don't know (%)"/>
    <tableColumn id="9" xr3:uid="{00000000-0010-0000-3500-000009000000}" name="Don't know (CI +/- pp) [note 3]"/>
    <tableColumn id="10" xr3:uid="{00000000-0010-0000-3500-00000A000000}" name="Unweighted base"/>
  </tableColumns>
  <tableStyleInfo name="none"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6000000}" name="Table17b" displayName="Table17b" ref="A12:J16" totalsRowShown="0">
  <tableColumns count="10">
    <tableColumn id="1" xr3:uid="{00000000-0010-0000-3600-000001000000}" name="Age"/>
    <tableColumn id="2" xr3:uid="{00000000-0010-0000-3600-000002000000}" name="Agree / Strongly agree (%)"/>
    <tableColumn id="3" xr3:uid="{00000000-0010-0000-3600-000003000000}" name="Agree / Strongly agree (CI +/- pp) [note 3]"/>
    <tableColumn id="4" xr3:uid="{00000000-0010-0000-3600-000004000000}" name="Neither agree nor disagree (%)"/>
    <tableColumn id="5" xr3:uid="{00000000-0010-0000-3600-000005000000}" name="Neither agree nor disagree (CI +/- pp) [note 3]"/>
    <tableColumn id="6" xr3:uid="{00000000-0010-0000-3600-000006000000}" name="Disagree / Strongly disagree (%)"/>
    <tableColumn id="7" xr3:uid="{00000000-0010-0000-3600-000007000000}" name="Disagree / Strongly disagree (CI +/- pp) [note 3]"/>
    <tableColumn id="8" xr3:uid="{00000000-0010-0000-3600-000008000000}" name="Don't know (%)"/>
    <tableColumn id="9" xr3:uid="{00000000-0010-0000-3600-000009000000}" name="Don't know (CI +/- pp) [note 3]"/>
    <tableColumn id="10" xr3:uid="{00000000-0010-0000-3600-00000A000000}" name="Unweighted base"/>
  </tableColumns>
  <tableStyleInfo name="none"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7000000}" name="Table17c" displayName="Table17c" ref="A19:J24" totalsRowShown="0">
  <tableColumns count="10">
    <tableColumn id="1" xr3:uid="{00000000-0010-0000-3700-000001000000}" name="Religion"/>
    <tableColumn id="2" xr3:uid="{00000000-0010-0000-3700-000002000000}" name="Agree / Strongly agree (%)"/>
    <tableColumn id="3" xr3:uid="{00000000-0010-0000-3700-000003000000}" name="Agree / Strongly agree (CI +/- pp) [note 3]"/>
    <tableColumn id="4" xr3:uid="{00000000-0010-0000-3700-000004000000}" name="Neither agree nor disagree (%)"/>
    <tableColumn id="5" xr3:uid="{00000000-0010-0000-3700-000005000000}" name="Neither agree nor disagree (CI +/- pp) [note 3]"/>
    <tableColumn id="6" xr3:uid="{00000000-0010-0000-3700-000006000000}" name="Disagree / Strongly disagree (%)"/>
    <tableColumn id="7" xr3:uid="{00000000-0010-0000-3700-000007000000}" name="Disagree / Strongly disagree (CI +/- pp) [note 3]"/>
    <tableColumn id="8" xr3:uid="{00000000-0010-0000-3700-000008000000}" name="Don't know (%)"/>
    <tableColumn id="9" xr3:uid="{00000000-0010-0000-3700-000009000000}" name="Don't know (CI +/- pp) [note 3]"/>
    <tableColumn id="10" xr3:uid="{00000000-0010-0000-3700-00000A000000}" name="Unweighted base"/>
  </tableColumns>
  <tableStyleInfo name="none"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8000000}" name="Table17d" displayName="Table17d" ref="A27:J30" totalsRowShown="0">
  <tableColumns count="10">
    <tableColumn id="1" xr3:uid="{00000000-0010-0000-3800-000001000000}" name="Marital Status"/>
    <tableColumn id="2" xr3:uid="{00000000-0010-0000-3800-000002000000}" name="Agree / Strongly agree (%)"/>
    <tableColumn id="3" xr3:uid="{00000000-0010-0000-3800-000003000000}" name="Agree / Strongly agree (CI +/- pp) [note 3]"/>
    <tableColumn id="4" xr3:uid="{00000000-0010-0000-3800-000004000000}" name="Neither agree nor disagree (%)"/>
    <tableColumn id="5" xr3:uid="{00000000-0010-0000-3800-000005000000}" name="Neither agree nor disagree (CI +/- pp) [note 3]"/>
    <tableColumn id="6" xr3:uid="{00000000-0010-0000-3800-000006000000}" name="Disagree / Strongly disagree (%)"/>
    <tableColumn id="7" xr3:uid="{00000000-0010-0000-3800-000007000000}" name="Disagree / Strongly disagree (CI +/- pp) [note 3]"/>
    <tableColumn id="8" xr3:uid="{00000000-0010-0000-3800-000008000000}" name="Don't know (%)"/>
    <tableColumn id="9" xr3:uid="{00000000-0010-0000-3800-000009000000}" name="Don't know (CI +/- pp) [note 3]"/>
    <tableColumn id="10" xr3:uid="{00000000-0010-0000-3800-00000A000000}" name="Unweighted base"/>
  </tableColumns>
  <tableStyleInfo name="none"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9000000}" name="Table17e" displayName="Table17e" ref="A33:J35" totalsRowShown="0">
  <tableColumns count="10">
    <tableColumn id="1" xr3:uid="{00000000-0010-0000-3900-000001000000}" name="Disability Status"/>
    <tableColumn id="2" xr3:uid="{00000000-0010-0000-3900-000002000000}" name="Agree / Strongly agree (%)"/>
    <tableColumn id="3" xr3:uid="{00000000-0010-0000-3900-000003000000}" name="Agree / Strongly agree (CI +/- pp) [note 3]"/>
    <tableColumn id="4" xr3:uid="{00000000-0010-0000-3900-000004000000}" name="Neither agree nor disagree (%)"/>
    <tableColumn id="5" xr3:uid="{00000000-0010-0000-3900-000005000000}" name="Neither agree nor disagree (CI +/- pp) [note 3]"/>
    <tableColumn id="6" xr3:uid="{00000000-0010-0000-3900-000006000000}" name="Disagree / Strongly disagree (%)"/>
    <tableColumn id="7" xr3:uid="{00000000-0010-0000-3900-000007000000}" name="Disagree / Strongly disagree (CI +/- pp) [note 3]"/>
    <tableColumn id="8" xr3:uid="{00000000-0010-0000-3900-000008000000}" name="Don't know (%)"/>
    <tableColumn id="9" xr3:uid="{00000000-0010-0000-3900-000009000000}" name="Don't know (CI +/- pp) [note 3]"/>
    <tableColumn id="10" xr3:uid="{00000000-0010-0000-3900-00000A000000}" name="Unweighted base"/>
  </tableColumns>
  <tableStyleInfo name="none"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A000000}" name="Table17f" displayName="Table17f" ref="A38:J40" totalsRowShown="0">
  <tableColumns count="10">
    <tableColumn id="1" xr3:uid="{00000000-0010-0000-3A00-000001000000}" name="Sexual Orientation"/>
    <tableColumn id="2" xr3:uid="{00000000-0010-0000-3A00-000002000000}" name="Agree / Strongly agree (%)"/>
    <tableColumn id="3" xr3:uid="{00000000-0010-0000-3A00-000003000000}" name="Agree / Strongly agree (CI +/- pp) [note 3]"/>
    <tableColumn id="4" xr3:uid="{00000000-0010-0000-3A00-000004000000}" name="Neither agree nor disagree (%)"/>
    <tableColumn id="5" xr3:uid="{00000000-0010-0000-3A00-000005000000}" name="Neither agree nor disagree (CI +/- pp) [note 3]"/>
    <tableColumn id="6" xr3:uid="{00000000-0010-0000-3A00-000006000000}" name="Disagree / Strongly disagree (%)"/>
    <tableColumn id="7" xr3:uid="{00000000-0010-0000-3A00-000007000000}" name="Disagree / Strongly disagree (CI +/- pp) [note 3]"/>
    <tableColumn id="8" xr3:uid="{00000000-0010-0000-3A00-000008000000}" name="Don't know (%)"/>
    <tableColumn id="9" xr3:uid="{00000000-0010-0000-3A00-000009000000}" name="Don't know (CI +/- pp) [note 3]"/>
    <tableColumn id="10" xr3:uid="{00000000-0010-0000-3A00-00000A000000}" name="Unweighted bas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2c" displayName="Table2c" ref="A19:J24" totalsRowShown="0">
  <tableColumns count="10">
    <tableColumn id="1" xr3:uid="{00000000-0010-0000-0500-000001000000}" name="Religion"/>
    <tableColumn id="2" xr3:uid="{00000000-0010-0000-0500-000002000000}" name="Agree / Strongly agree (%)"/>
    <tableColumn id="3" xr3:uid="{00000000-0010-0000-0500-000003000000}" name="Agree / Strongly agree (CI +/- pp) [note 3]"/>
    <tableColumn id="4" xr3:uid="{00000000-0010-0000-0500-000004000000}" name="Neither agree nor disagree (%)"/>
    <tableColumn id="5" xr3:uid="{00000000-0010-0000-0500-000005000000}" name="Neither agree nor disagree (CI +/- pp) [note 3]"/>
    <tableColumn id="6" xr3:uid="{00000000-0010-0000-0500-000006000000}" name="Disagree / Strongly disagree (%)"/>
    <tableColumn id="7" xr3:uid="{00000000-0010-0000-0500-000007000000}" name="Disagree / Strongly disagree (CI +/- pp) [note 3]"/>
    <tableColumn id="8" xr3:uid="{00000000-0010-0000-0500-000008000000}" name="Don't know (%)"/>
    <tableColumn id="9" xr3:uid="{00000000-0010-0000-0500-000009000000}" name="Don't know (CI +/- pp) [note 3]"/>
    <tableColumn id="10" xr3:uid="{00000000-0010-0000-0500-00000A000000}" name="Unweighted base"/>
  </tableColumns>
  <tableStyleInfo name="none"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B000000}" name="Table17g" displayName="Table17g" ref="A43:J45" totalsRowShown="0">
  <tableColumns count="10">
    <tableColumn id="1" xr3:uid="{00000000-0010-0000-3B00-000001000000}" name="Urban/Rural"/>
    <tableColumn id="2" xr3:uid="{00000000-0010-0000-3B00-000002000000}" name="Agree / Strongly agree (%)"/>
    <tableColumn id="3" xr3:uid="{00000000-0010-0000-3B00-000003000000}" name="Agree / Strongly agree (CI +/- pp) [note 3]"/>
    <tableColumn id="4" xr3:uid="{00000000-0010-0000-3B00-000004000000}" name="Neither agree nor disagree (%)"/>
    <tableColumn id="5" xr3:uid="{00000000-0010-0000-3B00-000005000000}" name="Neither agree nor disagree (CI +/- pp) [note 3]"/>
    <tableColumn id="6" xr3:uid="{00000000-0010-0000-3B00-000006000000}" name="Disagree / Strongly disagree (%)"/>
    <tableColumn id="7" xr3:uid="{00000000-0010-0000-3B00-000007000000}" name="Disagree / Strongly disagree (CI +/- pp) [note 3]"/>
    <tableColumn id="8" xr3:uid="{00000000-0010-0000-3B00-000008000000}" name="Don't know (%)"/>
    <tableColumn id="9" xr3:uid="{00000000-0010-0000-3B00-000009000000}" name="Don't know (CI +/- pp) [note 3]"/>
    <tableColumn id="10" xr3:uid="{00000000-0010-0000-3B00-00000A000000}" name="Unweighted base"/>
  </tableColumns>
  <tableStyleInfo name="none"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C000000}" name="Table18a" displayName="Table18a" ref="A7:J19" totalsRowShown="0">
  <tableColumns count="10">
    <tableColumn id="1" xr3:uid="{00000000-0010-0000-3C00-000001000000}" name="Local Government District"/>
    <tableColumn id="2" xr3:uid="{00000000-0010-0000-3C00-000002000000}" name="Agree / Strongly agree (%)"/>
    <tableColumn id="3" xr3:uid="{00000000-0010-0000-3C00-000003000000}" name="Agree / Strongly agree (CI +/- pp) [note 3]"/>
    <tableColumn id="4" xr3:uid="{00000000-0010-0000-3C00-000004000000}" name="Neither agree nor disagree (%)"/>
    <tableColumn id="5" xr3:uid="{00000000-0010-0000-3C00-000005000000}" name="Neither agree nor disagree (CI +/- pp) [note 3]"/>
    <tableColumn id="6" xr3:uid="{00000000-0010-0000-3C00-000006000000}" name="Disagree / Strongly disagree (%)"/>
    <tableColumn id="7" xr3:uid="{00000000-0010-0000-3C00-000007000000}" name="Disagree / Strongly disagree (CI +/- pp) [note 3]"/>
    <tableColumn id="8" xr3:uid="{00000000-0010-0000-3C00-000008000000}" name="Don't know (%)"/>
    <tableColumn id="9" xr3:uid="{00000000-0010-0000-3C00-000009000000}" name="Don't know (CI +/- pp) [note 3]"/>
    <tableColumn id="10" xr3:uid="{00000000-0010-0000-3C00-00000A000000}" name="Unweighted base"/>
  </tableColumns>
  <tableStyleInfo name="none"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D000000}" name="Table18b" displayName="Table18b" ref="A22:J24" totalsRowShown="0">
  <tableColumns count="10">
    <tableColumn id="1" xr3:uid="{00000000-0010-0000-3D00-000001000000}" name="Ethnic group"/>
    <tableColumn id="2" xr3:uid="{00000000-0010-0000-3D00-000002000000}" name="Agree / Strongly agree (%)"/>
    <tableColumn id="3" xr3:uid="{00000000-0010-0000-3D00-000003000000}" name="Agree / Strongly agree (CI +/- pp) [note 3]"/>
    <tableColumn id="4" xr3:uid="{00000000-0010-0000-3D00-000004000000}" name="Neither agree nor disagree (%)"/>
    <tableColumn id="5" xr3:uid="{00000000-0010-0000-3D00-000005000000}" name="Neither agree nor disagree (CI +/- pp) [note 3]"/>
    <tableColumn id="6" xr3:uid="{00000000-0010-0000-3D00-000006000000}" name="Disagree / Strongly disagree (%)"/>
    <tableColumn id="7" xr3:uid="{00000000-0010-0000-3D00-000007000000}" name="Disagree / Strongly disagree (CI +/- pp) [note 3]"/>
    <tableColumn id="8" xr3:uid="{00000000-0010-0000-3D00-000008000000}" name="Don't know (%)"/>
    <tableColumn id="9" xr3:uid="{00000000-0010-0000-3D00-000009000000}" name="Don't know (CI +/- pp) [note 3]"/>
    <tableColumn id="10" xr3:uid="{00000000-0010-0000-3D00-00000A000000}" name="Unweighted base"/>
  </tableColumns>
  <tableStyleInfo name="none"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E000000}" name="Worksheet7a" displayName="Worksheet7a" ref="A7:D86" totalsRowShown="0">
  <tableColumns count="4">
    <tableColumn id="1" xr3:uid="{00000000-0010-0000-3E00-000001000000}" name="Category"/>
    <tableColumn id="2" xr3:uid="{00000000-0010-0000-3E00-000002000000}" name="Group 1"/>
    <tableColumn id="3" xr3:uid="{00000000-0010-0000-3E00-000003000000}" name="Group 2"/>
    <tableColumn id="4" xr3:uid="{00000000-0010-0000-3E00-000004000000}" name="Difference"/>
  </tableColumns>
  <tableStyleInfo name="none"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3F000000}" name="Worksheet7b" displayName="Worksheet7b" ref="A7:D85" totalsRowShown="0">
  <tableColumns count="4">
    <tableColumn id="1" xr3:uid="{00000000-0010-0000-3F00-000001000000}" name="Category"/>
    <tableColumn id="2" xr3:uid="{00000000-0010-0000-3F00-000002000000}" name="Group 1"/>
    <tableColumn id="3" xr3:uid="{00000000-0010-0000-3F00-000003000000}" name="Group 2"/>
    <tableColumn id="4" xr3:uid="{00000000-0010-0000-3F00-000004000000}" name="Difference"/>
  </tableColumns>
  <tableStyleInfo name="none"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0000000}" name="Worksheet7c" displayName="Worksheet7c" ref="A7:D85" totalsRowShown="0">
  <tableColumns count="4">
    <tableColumn id="1" xr3:uid="{00000000-0010-0000-4000-000001000000}" name="Category"/>
    <tableColumn id="2" xr3:uid="{00000000-0010-0000-4000-000002000000}" name="Group 1"/>
    <tableColumn id="3" xr3:uid="{00000000-0010-0000-4000-000003000000}" name="Group 2"/>
    <tableColumn id="4" xr3:uid="{00000000-0010-0000-4000-000004000000}" name="Difference"/>
  </tableColumns>
  <tableStyleInfo name="none"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1000000}" name="Worksheet7d" displayName="Worksheet7d" ref="A7:D81" totalsRowShown="0">
  <tableColumns count="4">
    <tableColumn id="1" xr3:uid="{00000000-0010-0000-4100-000001000000}" name="Category"/>
    <tableColumn id="2" xr3:uid="{00000000-0010-0000-4100-000002000000}" name="Group 1"/>
    <tableColumn id="3" xr3:uid="{00000000-0010-0000-4100-000003000000}" name="Group 2"/>
    <tableColumn id="4" xr3:uid="{00000000-0010-0000-4100-000004000000}" name="Difference"/>
  </tableColumns>
  <tableStyleInfo name="none"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2000000}" name="Worksheet7e" displayName="Worksheet7e" ref="A7:D81" totalsRowShown="0">
  <tableColumns count="4">
    <tableColumn id="1" xr3:uid="{00000000-0010-0000-4200-000001000000}" name="Category"/>
    <tableColumn id="2" xr3:uid="{00000000-0010-0000-4200-000002000000}" name="Group 1"/>
    <tableColumn id="3" xr3:uid="{00000000-0010-0000-4200-000003000000}" name="Group 2"/>
    <tableColumn id="4" xr3:uid="{00000000-0010-0000-4200-000004000000}" name="Difference"/>
  </tableColumns>
  <tableStyleInfo name="none"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3000000}" name="Worksheet7f" displayName="Worksheet7f" ref="A7:D81" totalsRowShown="0">
  <tableColumns count="4">
    <tableColumn id="1" xr3:uid="{00000000-0010-0000-4300-000001000000}" name="Category"/>
    <tableColumn id="2" xr3:uid="{00000000-0010-0000-4300-000002000000}" name="Group 1"/>
    <tableColumn id="3" xr3:uid="{00000000-0010-0000-4300-000003000000}" name="Group 2"/>
    <tableColumn id="4" xr3:uid="{00000000-0010-0000-4300-000004000000}" name="Differenc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2d" displayName="Table2d" ref="A27:J30" totalsRowShown="0">
  <tableColumns count="10">
    <tableColumn id="1" xr3:uid="{00000000-0010-0000-0600-000001000000}" name="Marital Status"/>
    <tableColumn id="2" xr3:uid="{00000000-0010-0000-0600-000002000000}" name="Agree / Strongly agree (%)"/>
    <tableColumn id="3" xr3:uid="{00000000-0010-0000-0600-000003000000}" name="Agree / Strongly agree (CI +/- pp) [note 3]"/>
    <tableColumn id="4" xr3:uid="{00000000-0010-0000-0600-000004000000}" name="Neither agree nor disagree (%)"/>
    <tableColumn id="5" xr3:uid="{00000000-0010-0000-0600-000005000000}" name="Neither agree nor disagree (CI +/- pp) [note 3]"/>
    <tableColumn id="6" xr3:uid="{00000000-0010-0000-0600-000006000000}" name="Disagree / Strongly disagree (%)"/>
    <tableColumn id="7" xr3:uid="{00000000-0010-0000-0600-000007000000}" name="Disagree / Strongly disagree (CI +/- pp) [note 3]"/>
    <tableColumn id="8" xr3:uid="{00000000-0010-0000-0600-000008000000}" name="Don't know (%)"/>
    <tableColumn id="9" xr3:uid="{00000000-0010-0000-0600-000009000000}" name="Don't know (CI +/- pp) [note 3]"/>
    <tableColumn id="10" xr3:uid="{00000000-0010-0000-0600-00000A000000}" name="Unweighted base"/>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2e" displayName="Table2e" ref="A33:J35" totalsRowShown="0">
  <tableColumns count="10">
    <tableColumn id="1" xr3:uid="{00000000-0010-0000-0700-000001000000}" name="Disability Status"/>
    <tableColumn id="2" xr3:uid="{00000000-0010-0000-0700-000002000000}" name="Agree / Strongly agree (%)"/>
    <tableColumn id="3" xr3:uid="{00000000-0010-0000-0700-000003000000}" name="Agree / Strongly agree (CI +/- pp) [note 3]"/>
    <tableColumn id="4" xr3:uid="{00000000-0010-0000-0700-000004000000}" name="Neither agree nor disagree (%)"/>
    <tableColumn id="5" xr3:uid="{00000000-0010-0000-0700-000005000000}" name="Neither agree nor disagree (CI +/- pp) [note 3]"/>
    <tableColumn id="6" xr3:uid="{00000000-0010-0000-0700-000006000000}" name="Disagree / Strongly disagree (%)"/>
    <tableColumn id="7" xr3:uid="{00000000-0010-0000-0700-000007000000}" name="Disagree / Strongly disagree (CI +/- pp) [note 3]"/>
    <tableColumn id="8" xr3:uid="{00000000-0010-0000-0700-000008000000}" name="Don't know (%)"/>
    <tableColumn id="9" xr3:uid="{00000000-0010-0000-0700-000009000000}" name="Don't know (CI +/- pp) [note 3]"/>
    <tableColumn id="10" xr3:uid="{00000000-0010-0000-0700-00000A000000}" name="Unweighted base"/>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2f" displayName="Table2f" ref="A38:J40" totalsRowShown="0">
  <tableColumns count="10">
    <tableColumn id="1" xr3:uid="{00000000-0010-0000-0800-000001000000}" name="Sexual Orientation"/>
    <tableColumn id="2" xr3:uid="{00000000-0010-0000-0800-000002000000}" name="Agree / Strongly agree (%)"/>
    <tableColumn id="3" xr3:uid="{00000000-0010-0000-0800-000003000000}" name="Agree / Strongly agree (CI +/- pp) [note 3]"/>
    <tableColumn id="4" xr3:uid="{00000000-0010-0000-0800-000004000000}" name="Neither agree nor disagree (%)"/>
    <tableColumn id="5" xr3:uid="{00000000-0010-0000-0800-000005000000}" name="Neither agree nor disagree (CI +/- pp) [note 3]"/>
    <tableColumn id="6" xr3:uid="{00000000-0010-0000-0800-000006000000}" name="Disagree / Strongly disagree (%)"/>
    <tableColumn id="7" xr3:uid="{00000000-0010-0000-0800-000007000000}" name="Disagree / Strongly disagree (CI +/- pp) [note 3]"/>
    <tableColumn id="8" xr3:uid="{00000000-0010-0000-0800-000008000000}" name="Don't know (%)"/>
    <tableColumn id="9" xr3:uid="{00000000-0010-0000-0800-000009000000}" name="Don't know (CI +/- pp) [note 3]"/>
    <tableColumn id="10" xr3:uid="{00000000-0010-0000-0800-00000A000000}" name="Unweighted bas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analyticalunit@executiveoffice-ni.gov.uk" TargetMode="External"/><Relationship Id="rId1" Type="http://schemas.openxmlformats.org/officeDocument/2006/relationships/hyperlink" Target="https://www.executiveoffice-ni.gov.uk/topics/refugees-and-asylum-seekers"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6.xml"/><Relationship Id="rId7" Type="http://schemas.openxmlformats.org/officeDocument/2006/relationships/table" Target="../tables/table30.xml"/><Relationship Id="rId2" Type="http://schemas.openxmlformats.org/officeDocument/2006/relationships/table" Target="../tables/table25.xml"/><Relationship Id="rId1" Type="http://schemas.openxmlformats.org/officeDocument/2006/relationships/table" Target="../tables/table24.xml"/><Relationship Id="rId6" Type="http://schemas.openxmlformats.org/officeDocument/2006/relationships/table" Target="../tables/table29.xml"/><Relationship Id="rId5" Type="http://schemas.openxmlformats.org/officeDocument/2006/relationships/table" Target="../tables/table28.xml"/><Relationship Id="rId4" Type="http://schemas.openxmlformats.org/officeDocument/2006/relationships/table" Target="../tables/table27.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table" Target="../tables/table3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36.xml"/><Relationship Id="rId7" Type="http://schemas.openxmlformats.org/officeDocument/2006/relationships/table" Target="../tables/table40.xml"/><Relationship Id="rId2" Type="http://schemas.openxmlformats.org/officeDocument/2006/relationships/table" Target="../tables/table35.xml"/><Relationship Id="rId1" Type="http://schemas.openxmlformats.org/officeDocument/2006/relationships/table" Target="../tables/table34.xml"/><Relationship Id="rId6" Type="http://schemas.openxmlformats.org/officeDocument/2006/relationships/table" Target="../tables/table39.xml"/><Relationship Id="rId5" Type="http://schemas.openxmlformats.org/officeDocument/2006/relationships/table" Target="../tables/table38.xml"/><Relationship Id="rId4" Type="http://schemas.openxmlformats.org/officeDocument/2006/relationships/table" Target="../tables/table37.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table" Target="../tables/table41.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46.xml"/><Relationship Id="rId7" Type="http://schemas.openxmlformats.org/officeDocument/2006/relationships/table" Target="../tables/table50.xml"/><Relationship Id="rId2" Type="http://schemas.openxmlformats.org/officeDocument/2006/relationships/table" Target="../tables/table45.xml"/><Relationship Id="rId1" Type="http://schemas.openxmlformats.org/officeDocument/2006/relationships/table" Target="../tables/table44.xml"/><Relationship Id="rId6" Type="http://schemas.openxmlformats.org/officeDocument/2006/relationships/table" Target="../tables/table49.xml"/><Relationship Id="rId5" Type="http://schemas.openxmlformats.org/officeDocument/2006/relationships/table" Target="../tables/table48.xml"/><Relationship Id="rId4" Type="http://schemas.openxmlformats.org/officeDocument/2006/relationships/table" Target="../tables/table4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table" Target="../tables/table51.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56.xml"/><Relationship Id="rId7" Type="http://schemas.openxmlformats.org/officeDocument/2006/relationships/table" Target="../tables/table60.xml"/><Relationship Id="rId2" Type="http://schemas.openxmlformats.org/officeDocument/2006/relationships/table" Target="../tables/table55.xml"/><Relationship Id="rId1" Type="http://schemas.openxmlformats.org/officeDocument/2006/relationships/table" Target="../tables/table54.xml"/><Relationship Id="rId6" Type="http://schemas.openxmlformats.org/officeDocument/2006/relationships/table" Target="../tables/table59.xml"/><Relationship Id="rId5" Type="http://schemas.openxmlformats.org/officeDocument/2006/relationships/table" Target="../tables/table58.xml"/><Relationship Id="rId4" Type="http://schemas.openxmlformats.org/officeDocument/2006/relationships/table" Target="../tables/table57.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62.xml"/><Relationship Id="rId1" Type="http://schemas.openxmlformats.org/officeDocument/2006/relationships/table" Target="../tables/table6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www.ons.gov.uk/methodology/methodologytopicsandstatisticalconcepts/uncertaintyandhowwemeasureit"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table" Target="../tables/table4.xml"/><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6.xml"/><Relationship Id="rId7" Type="http://schemas.openxmlformats.org/officeDocument/2006/relationships/table" Target="../tables/table20.xml"/><Relationship Id="rId2" Type="http://schemas.openxmlformats.org/officeDocument/2006/relationships/table" Target="../tables/table15.xml"/><Relationship Id="rId1" Type="http://schemas.openxmlformats.org/officeDocument/2006/relationships/table" Target="../tables/table14.xml"/><Relationship Id="rId6" Type="http://schemas.openxmlformats.org/officeDocument/2006/relationships/table" Target="../tables/table19.xml"/><Relationship Id="rId5" Type="http://schemas.openxmlformats.org/officeDocument/2006/relationships/table" Target="../tables/table18.xml"/><Relationship Id="rId4" Type="http://schemas.openxmlformats.org/officeDocument/2006/relationships/table" Target="../tables/table1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table" Target="../tables/table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tabSelected="1" workbookViewId="0"/>
  </sheetViews>
  <sheetFormatPr defaultColWidth="10.90625" defaultRowHeight="14.5" x14ac:dyDescent="0.35"/>
  <cols>
    <col min="1" max="1" width="100.7265625" customWidth="1"/>
  </cols>
  <sheetData>
    <row r="1" spans="1:1" ht="19" x14ac:dyDescent="0.4">
      <c r="A1" s="1" t="s">
        <v>0</v>
      </c>
    </row>
    <row r="2" spans="1:1" ht="31" x14ac:dyDescent="0.35">
      <c r="A2" s="2" t="s">
        <v>1</v>
      </c>
    </row>
    <row r="3" spans="1:1" ht="15.5" x14ac:dyDescent="0.35">
      <c r="A3" s="4" t="s">
        <v>2</v>
      </c>
    </row>
    <row r="4" spans="1:1" ht="18" x14ac:dyDescent="0.4">
      <c r="A4" s="3" t="s">
        <v>3</v>
      </c>
    </row>
    <row r="5" spans="1:1" ht="15.5" x14ac:dyDescent="0.35">
      <c r="A5" s="2" t="s">
        <v>4</v>
      </c>
    </row>
    <row r="6" spans="1:1" ht="18" x14ac:dyDescent="0.4">
      <c r="A6" s="3" t="s">
        <v>5</v>
      </c>
    </row>
    <row r="7" spans="1:1" ht="15.5" x14ac:dyDescent="0.35">
      <c r="A7" s="2" t="s">
        <v>6</v>
      </c>
    </row>
    <row r="8" spans="1:1" ht="18" x14ac:dyDescent="0.4">
      <c r="A8" s="3" t="s">
        <v>7</v>
      </c>
    </row>
    <row r="9" spans="1:1" ht="15.5" x14ac:dyDescent="0.35">
      <c r="A9" s="2" t="s">
        <v>8</v>
      </c>
    </row>
    <row r="10" spans="1:1" ht="18" x14ac:dyDescent="0.4">
      <c r="A10" s="3" t="s">
        <v>9</v>
      </c>
    </row>
    <row r="11" spans="1:1" ht="15.5" x14ac:dyDescent="0.35">
      <c r="A11" s="2" t="s">
        <v>10</v>
      </c>
    </row>
    <row r="12" spans="1:1" ht="18" x14ac:dyDescent="0.4">
      <c r="A12" s="3" t="s">
        <v>11</v>
      </c>
    </row>
    <row r="13" spans="1:1" ht="46.5" x14ac:dyDescent="0.35">
      <c r="A13" s="2" t="s">
        <v>12</v>
      </c>
    </row>
    <row r="14" spans="1:1" ht="18" x14ac:dyDescent="0.4">
      <c r="A14" s="3" t="s">
        <v>13</v>
      </c>
    </row>
    <row r="15" spans="1:1" ht="31" x14ac:dyDescent="0.35">
      <c r="A15" s="2" t="s">
        <v>14</v>
      </c>
    </row>
    <row r="16" spans="1:1" ht="18" x14ac:dyDescent="0.4">
      <c r="A16" s="3" t="s">
        <v>15</v>
      </c>
    </row>
    <row r="17" spans="1:1" ht="15.5" x14ac:dyDescent="0.35">
      <c r="A17" s="2" t="s">
        <v>16</v>
      </c>
    </row>
    <row r="18" spans="1:1" ht="15.5" x14ac:dyDescent="0.35">
      <c r="A18" s="4" t="s">
        <v>17</v>
      </c>
    </row>
  </sheetData>
  <hyperlinks>
    <hyperlink ref="A3" r:id="rId1" xr:uid="{00000000-0004-0000-0000-000000000000}"/>
    <hyperlink ref="A18" r:id="rId2" xr:uid="{00000000-0004-0000-0000-000001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4"/>
  <sheetViews>
    <sheetView workbookViewId="0"/>
  </sheetViews>
  <sheetFormatPr defaultColWidth="10.90625" defaultRowHeight="14.5" x14ac:dyDescent="0.35"/>
  <cols>
    <col min="1" max="1" width="17.7265625" customWidth="1"/>
    <col min="2" max="2" width="29.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127</v>
      </c>
    </row>
    <row r="2" spans="1:10" ht="15.5" x14ac:dyDescent="0.35">
      <c r="A2" s="6" t="s">
        <v>40</v>
      </c>
    </row>
    <row r="3" spans="1:10" ht="15.5" x14ac:dyDescent="0.35">
      <c r="A3" s="6" t="s">
        <v>41</v>
      </c>
    </row>
    <row r="4" spans="1:10" ht="15.5" x14ac:dyDescent="0.35">
      <c r="A4" s="6" t="s">
        <v>114</v>
      </c>
    </row>
    <row r="5" spans="1:10" ht="15.5" x14ac:dyDescent="0.35">
      <c r="A5" s="4" t="str">
        <f>HYPERLINK("#'Table_of_contents'!A11", "Return to table of contents")</f>
        <v>Return to table of contents</v>
      </c>
    </row>
    <row r="6" spans="1:10" ht="15.5" x14ac:dyDescent="0.35">
      <c r="A6" s="9" t="s">
        <v>128</v>
      </c>
    </row>
    <row r="7" spans="1:10" ht="62" x14ac:dyDescent="0.35">
      <c r="A7" s="10" t="s">
        <v>44</v>
      </c>
      <c r="B7" s="11" t="s">
        <v>45</v>
      </c>
      <c r="C7" s="11" t="s">
        <v>46</v>
      </c>
      <c r="D7" s="11" t="s">
        <v>47</v>
      </c>
      <c r="E7" s="11" t="s">
        <v>48</v>
      </c>
      <c r="F7" s="11" t="s">
        <v>49</v>
      </c>
      <c r="G7" s="11" t="s">
        <v>50</v>
      </c>
      <c r="H7" s="11" t="s">
        <v>51</v>
      </c>
      <c r="I7" s="11" t="s">
        <v>52</v>
      </c>
      <c r="J7" s="11" t="s">
        <v>53</v>
      </c>
    </row>
    <row r="8" spans="1:10" ht="15.5" x14ac:dyDescent="0.35">
      <c r="A8" s="16">
        <v>2025</v>
      </c>
      <c r="B8" s="13">
        <v>57</v>
      </c>
      <c r="C8" s="13">
        <v>3</v>
      </c>
      <c r="D8" s="13">
        <v>16</v>
      </c>
      <c r="E8" s="13">
        <v>2</v>
      </c>
      <c r="F8" s="13">
        <v>23</v>
      </c>
      <c r="G8" s="13">
        <v>2</v>
      </c>
      <c r="H8" s="13">
        <v>4</v>
      </c>
      <c r="I8" s="13">
        <v>1</v>
      </c>
      <c r="J8" s="13">
        <v>1231</v>
      </c>
    </row>
    <row r="9" spans="1:10" ht="15.5" x14ac:dyDescent="0.35">
      <c r="A9" s="16">
        <v>2024</v>
      </c>
      <c r="B9" s="13">
        <v>66</v>
      </c>
      <c r="C9" s="13">
        <v>3</v>
      </c>
      <c r="D9" s="13">
        <v>18</v>
      </c>
      <c r="E9" s="13">
        <v>2</v>
      </c>
      <c r="F9" s="13">
        <v>15</v>
      </c>
      <c r="G9" s="13">
        <v>2</v>
      </c>
      <c r="H9" s="13">
        <v>2</v>
      </c>
      <c r="I9" s="13">
        <v>1</v>
      </c>
      <c r="J9" s="13">
        <v>1196</v>
      </c>
    </row>
    <row r="10" spans="1:10" ht="15.5" x14ac:dyDescent="0.35">
      <c r="A10" s="16">
        <v>2023</v>
      </c>
      <c r="B10" s="13">
        <v>68</v>
      </c>
      <c r="C10" s="13">
        <v>3</v>
      </c>
      <c r="D10" s="13">
        <v>18</v>
      </c>
      <c r="E10" s="13">
        <v>2</v>
      </c>
      <c r="F10" s="13">
        <v>12</v>
      </c>
      <c r="G10" s="13">
        <v>2</v>
      </c>
      <c r="H10" s="13">
        <v>3</v>
      </c>
      <c r="I10" s="13">
        <v>1</v>
      </c>
      <c r="J10" s="13">
        <v>1195</v>
      </c>
    </row>
    <row r="11" spans="1:10" ht="15.5" x14ac:dyDescent="0.35">
      <c r="A11" s="16">
        <v>2022</v>
      </c>
      <c r="B11" s="13">
        <v>76</v>
      </c>
      <c r="C11" s="13">
        <v>2</v>
      </c>
      <c r="D11" s="13">
        <v>15</v>
      </c>
      <c r="E11" s="13">
        <v>2</v>
      </c>
      <c r="F11" s="13">
        <v>7</v>
      </c>
      <c r="G11" s="13">
        <v>1</v>
      </c>
      <c r="H11" s="13">
        <v>1</v>
      </c>
      <c r="I11" s="13">
        <v>1</v>
      </c>
      <c r="J11" s="13">
        <v>1402</v>
      </c>
    </row>
    <row r="12" spans="1:10" ht="15.5" x14ac:dyDescent="0.35">
      <c r="A12" s="16">
        <v>2021</v>
      </c>
      <c r="B12" s="13">
        <v>73</v>
      </c>
      <c r="C12" s="13">
        <v>2</v>
      </c>
      <c r="D12" s="13">
        <v>15</v>
      </c>
      <c r="E12" s="13">
        <v>2</v>
      </c>
      <c r="F12" s="13">
        <v>10</v>
      </c>
      <c r="G12" s="13">
        <v>2</v>
      </c>
      <c r="H12" s="13">
        <v>2</v>
      </c>
      <c r="I12" s="13">
        <v>1</v>
      </c>
      <c r="J12" s="13">
        <v>1391</v>
      </c>
    </row>
    <row r="13" spans="1:10" ht="15.5" x14ac:dyDescent="0.35">
      <c r="A13" s="16">
        <v>2020</v>
      </c>
      <c r="B13" s="13">
        <v>71</v>
      </c>
      <c r="C13" s="13">
        <v>2</v>
      </c>
      <c r="D13" s="13">
        <v>16</v>
      </c>
      <c r="E13" s="13">
        <v>2</v>
      </c>
      <c r="F13" s="13">
        <v>11</v>
      </c>
      <c r="G13" s="13">
        <v>2</v>
      </c>
      <c r="H13" s="13">
        <v>2</v>
      </c>
      <c r="I13" s="13">
        <v>1</v>
      </c>
      <c r="J13" s="13">
        <v>1291</v>
      </c>
    </row>
    <row r="14" spans="1:10" ht="15.5" x14ac:dyDescent="0.35">
      <c r="A14" s="16">
        <v>2019</v>
      </c>
      <c r="B14" s="13">
        <v>65</v>
      </c>
      <c r="C14" s="13">
        <v>3</v>
      </c>
      <c r="D14" s="13">
        <v>16</v>
      </c>
      <c r="E14" s="13">
        <v>2</v>
      </c>
      <c r="F14" s="13">
        <v>15</v>
      </c>
      <c r="G14" s="13">
        <v>2</v>
      </c>
      <c r="H14" s="13">
        <v>4</v>
      </c>
      <c r="I14" s="13">
        <v>1</v>
      </c>
      <c r="J14" s="13">
        <v>1203</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5"/>
  <sheetViews>
    <sheetView workbookViewId="0"/>
  </sheetViews>
  <sheetFormatPr defaultColWidth="10.90625" defaultRowHeight="14.5" x14ac:dyDescent="0.35"/>
  <cols>
    <col min="1" max="1" width="50.7265625" customWidth="1"/>
    <col min="2" max="2" width="30.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129</v>
      </c>
    </row>
    <row r="2" spans="1:10" ht="15.5" x14ac:dyDescent="0.35">
      <c r="A2" s="6" t="s">
        <v>55</v>
      </c>
    </row>
    <row r="3" spans="1:10" ht="15.5" x14ac:dyDescent="0.35">
      <c r="A3" s="6" t="s">
        <v>41</v>
      </c>
    </row>
    <row r="4" spans="1:10" ht="15.5" x14ac:dyDescent="0.35">
      <c r="A4" s="6" t="s">
        <v>56</v>
      </c>
    </row>
    <row r="5" spans="1:10" ht="15.5" x14ac:dyDescent="0.35">
      <c r="A5" s="4" t="str">
        <f>HYPERLINK("#'Table_of_contents'!A12", "Return to table of contents")</f>
        <v>Return to table of contents</v>
      </c>
    </row>
    <row r="6" spans="1:10" ht="15.5" x14ac:dyDescent="0.35">
      <c r="A6" s="9" t="s">
        <v>130</v>
      </c>
    </row>
    <row r="7" spans="1:10" ht="62" x14ac:dyDescent="0.35">
      <c r="A7" s="10" t="s">
        <v>58</v>
      </c>
      <c r="B7" s="11" t="s">
        <v>45</v>
      </c>
      <c r="C7" s="11" t="s">
        <v>46</v>
      </c>
      <c r="D7" s="11" t="s">
        <v>47</v>
      </c>
      <c r="E7" s="11" t="s">
        <v>48</v>
      </c>
      <c r="F7" s="11" t="s">
        <v>49</v>
      </c>
      <c r="G7" s="11" t="s">
        <v>50</v>
      </c>
      <c r="H7" s="11" t="s">
        <v>51</v>
      </c>
      <c r="I7" s="11" t="s">
        <v>52</v>
      </c>
      <c r="J7" s="11" t="s">
        <v>53</v>
      </c>
    </row>
    <row r="8" spans="1:10" ht="15.5" x14ac:dyDescent="0.35">
      <c r="A8" s="12" t="s">
        <v>59</v>
      </c>
      <c r="B8" s="13">
        <v>56</v>
      </c>
      <c r="C8" s="13">
        <v>4</v>
      </c>
      <c r="D8" s="13">
        <v>15</v>
      </c>
      <c r="E8" s="13">
        <v>3</v>
      </c>
      <c r="F8" s="13">
        <v>27</v>
      </c>
      <c r="G8" s="13">
        <v>4</v>
      </c>
      <c r="H8" s="13">
        <v>2</v>
      </c>
      <c r="I8" s="13">
        <v>1</v>
      </c>
      <c r="J8" s="13">
        <v>519</v>
      </c>
    </row>
    <row r="9" spans="1:10" ht="15.5" x14ac:dyDescent="0.35">
      <c r="A9" s="12" t="s">
        <v>60</v>
      </c>
      <c r="B9" s="13">
        <v>59</v>
      </c>
      <c r="C9" s="13">
        <v>4</v>
      </c>
      <c r="D9" s="13">
        <v>17</v>
      </c>
      <c r="E9" s="13">
        <v>3</v>
      </c>
      <c r="F9" s="13">
        <v>19</v>
      </c>
      <c r="G9" s="13">
        <v>3</v>
      </c>
      <c r="H9" s="13">
        <v>5</v>
      </c>
      <c r="I9" s="13">
        <v>2</v>
      </c>
      <c r="J9" s="13">
        <v>708</v>
      </c>
    </row>
    <row r="11" spans="1:10" ht="15.5" x14ac:dyDescent="0.35">
      <c r="A11" s="9" t="s">
        <v>131</v>
      </c>
    </row>
    <row r="12" spans="1:10" ht="62" x14ac:dyDescent="0.35">
      <c r="A12" s="10" t="s">
        <v>62</v>
      </c>
      <c r="B12" s="11" t="s">
        <v>45</v>
      </c>
      <c r="C12" s="11" t="s">
        <v>46</v>
      </c>
      <c r="D12" s="11" t="s">
        <v>47</v>
      </c>
      <c r="E12" s="11" t="s">
        <v>48</v>
      </c>
      <c r="F12" s="11" t="s">
        <v>49</v>
      </c>
      <c r="G12" s="11" t="s">
        <v>50</v>
      </c>
      <c r="H12" s="11" t="s">
        <v>51</v>
      </c>
      <c r="I12" s="11" t="s">
        <v>52</v>
      </c>
      <c r="J12" s="11" t="s">
        <v>53</v>
      </c>
    </row>
    <row r="13" spans="1:10" ht="15.5" x14ac:dyDescent="0.35">
      <c r="A13" s="12" t="s">
        <v>63</v>
      </c>
      <c r="B13" s="13">
        <v>54</v>
      </c>
      <c r="C13" s="13">
        <v>12</v>
      </c>
      <c r="D13" s="13">
        <v>10</v>
      </c>
      <c r="E13" s="13">
        <v>7</v>
      </c>
      <c r="F13" s="13">
        <v>32</v>
      </c>
      <c r="G13" s="13">
        <v>11</v>
      </c>
      <c r="H13" s="13" t="s">
        <v>64</v>
      </c>
      <c r="I13" s="13" t="s">
        <v>64</v>
      </c>
      <c r="J13" s="13">
        <v>64</v>
      </c>
    </row>
    <row r="14" spans="1:10" ht="15.5" x14ac:dyDescent="0.35">
      <c r="A14" s="12" t="s">
        <v>65</v>
      </c>
      <c r="B14" s="13">
        <v>53</v>
      </c>
      <c r="C14" s="13">
        <v>5</v>
      </c>
      <c r="D14" s="13">
        <v>17</v>
      </c>
      <c r="E14" s="13">
        <v>4</v>
      </c>
      <c r="F14" s="13">
        <v>24</v>
      </c>
      <c r="G14" s="13">
        <v>4</v>
      </c>
      <c r="H14" s="13">
        <v>6</v>
      </c>
      <c r="I14" s="13">
        <v>2</v>
      </c>
      <c r="J14" s="13">
        <v>423</v>
      </c>
    </row>
    <row r="15" spans="1:10" ht="15.5" x14ac:dyDescent="0.35">
      <c r="A15" s="12" t="s">
        <v>66</v>
      </c>
      <c r="B15" s="13">
        <v>59</v>
      </c>
      <c r="C15" s="13">
        <v>5</v>
      </c>
      <c r="D15" s="13">
        <v>16</v>
      </c>
      <c r="E15" s="13">
        <v>3</v>
      </c>
      <c r="F15" s="13">
        <v>24</v>
      </c>
      <c r="G15" s="13">
        <v>4</v>
      </c>
      <c r="H15" s="13">
        <v>2</v>
      </c>
      <c r="I15" s="13">
        <v>1</v>
      </c>
      <c r="J15" s="13">
        <v>436</v>
      </c>
    </row>
    <row r="16" spans="1:10" ht="15.5" x14ac:dyDescent="0.35">
      <c r="A16" s="12" t="s">
        <v>67</v>
      </c>
      <c r="B16" s="13">
        <v>64</v>
      </c>
      <c r="C16" s="13">
        <v>5</v>
      </c>
      <c r="D16" s="13">
        <v>17</v>
      </c>
      <c r="E16" s="13">
        <v>4</v>
      </c>
      <c r="F16" s="13">
        <v>15</v>
      </c>
      <c r="G16" s="13">
        <v>4</v>
      </c>
      <c r="H16" s="13">
        <v>3</v>
      </c>
      <c r="I16" s="13">
        <v>2</v>
      </c>
      <c r="J16" s="13">
        <v>305</v>
      </c>
    </row>
    <row r="18" spans="1:10" ht="15.5" x14ac:dyDescent="0.35">
      <c r="A18" s="9" t="s">
        <v>132</v>
      </c>
    </row>
    <row r="19" spans="1:10" ht="62" x14ac:dyDescent="0.35">
      <c r="A19" s="10" t="s">
        <v>69</v>
      </c>
      <c r="B19" s="11" t="s">
        <v>45</v>
      </c>
      <c r="C19" s="11" t="s">
        <v>46</v>
      </c>
      <c r="D19" s="11" t="s">
        <v>47</v>
      </c>
      <c r="E19" s="11" t="s">
        <v>48</v>
      </c>
      <c r="F19" s="11" t="s">
        <v>49</v>
      </c>
      <c r="G19" s="11" t="s">
        <v>50</v>
      </c>
      <c r="H19" s="11" t="s">
        <v>51</v>
      </c>
      <c r="I19" s="11" t="s">
        <v>52</v>
      </c>
      <c r="J19" s="11" t="s">
        <v>53</v>
      </c>
    </row>
    <row r="20" spans="1:10" ht="15.5" x14ac:dyDescent="0.35">
      <c r="A20" s="12" t="s">
        <v>70</v>
      </c>
      <c r="B20" s="13">
        <v>66</v>
      </c>
      <c r="C20" s="13">
        <v>5</v>
      </c>
      <c r="D20" s="13">
        <v>16</v>
      </c>
      <c r="E20" s="13">
        <v>4</v>
      </c>
      <c r="F20" s="13">
        <v>16</v>
      </c>
      <c r="G20" s="13">
        <v>4</v>
      </c>
      <c r="H20" s="13">
        <v>3</v>
      </c>
      <c r="I20" s="13">
        <v>2</v>
      </c>
      <c r="J20" s="13">
        <v>371</v>
      </c>
    </row>
    <row r="21" spans="1:10" ht="15.5" x14ac:dyDescent="0.35">
      <c r="A21" s="12" t="s">
        <v>71</v>
      </c>
      <c r="B21" s="13">
        <v>44</v>
      </c>
      <c r="C21" s="13">
        <v>4</v>
      </c>
      <c r="D21" s="13">
        <v>19</v>
      </c>
      <c r="E21" s="13">
        <v>4</v>
      </c>
      <c r="F21" s="13">
        <v>33</v>
      </c>
      <c r="G21" s="13">
        <v>4</v>
      </c>
      <c r="H21" s="13">
        <v>4</v>
      </c>
      <c r="I21" s="13">
        <v>2</v>
      </c>
      <c r="J21" s="13">
        <v>482</v>
      </c>
    </row>
    <row r="22" spans="1:10" ht="15.5" x14ac:dyDescent="0.35">
      <c r="A22" s="12" t="s">
        <v>72</v>
      </c>
      <c r="B22" s="13" t="s">
        <v>73</v>
      </c>
      <c r="C22" s="13" t="s">
        <v>73</v>
      </c>
      <c r="D22" s="13" t="s">
        <v>73</v>
      </c>
      <c r="E22" s="13" t="s">
        <v>73</v>
      </c>
      <c r="F22" s="13" t="s">
        <v>73</v>
      </c>
      <c r="G22" s="13" t="s">
        <v>73</v>
      </c>
      <c r="H22" s="13" t="s">
        <v>73</v>
      </c>
      <c r="I22" s="13" t="s">
        <v>73</v>
      </c>
      <c r="J22" s="13" t="s">
        <v>73</v>
      </c>
    </row>
    <row r="23" spans="1:10" ht="15.5" x14ac:dyDescent="0.35">
      <c r="A23" s="12" t="s">
        <v>74</v>
      </c>
      <c r="B23" s="13">
        <v>66</v>
      </c>
      <c r="C23" s="13">
        <v>5</v>
      </c>
      <c r="D23" s="13">
        <v>12</v>
      </c>
      <c r="E23" s="13">
        <v>4</v>
      </c>
      <c r="F23" s="13">
        <v>19</v>
      </c>
      <c r="G23" s="13">
        <v>4</v>
      </c>
      <c r="H23" s="13">
        <v>3</v>
      </c>
      <c r="I23" s="13">
        <v>2</v>
      </c>
      <c r="J23" s="13">
        <v>313</v>
      </c>
    </row>
    <row r="24" spans="1:10" ht="15.5" x14ac:dyDescent="0.35">
      <c r="A24" s="12" t="s">
        <v>75</v>
      </c>
      <c r="B24" s="13" t="s">
        <v>73</v>
      </c>
      <c r="C24" s="13" t="s">
        <v>73</v>
      </c>
      <c r="D24" s="13" t="s">
        <v>73</v>
      </c>
      <c r="E24" s="13" t="s">
        <v>73</v>
      </c>
      <c r="F24" s="13" t="s">
        <v>73</v>
      </c>
      <c r="G24" s="13" t="s">
        <v>73</v>
      </c>
      <c r="H24" s="13" t="s">
        <v>73</v>
      </c>
      <c r="I24" s="13" t="s">
        <v>73</v>
      </c>
      <c r="J24" s="13" t="s">
        <v>73</v>
      </c>
    </row>
    <row r="26" spans="1:10" ht="15.5" x14ac:dyDescent="0.35">
      <c r="A26" s="9" t="s">
        <v>133</v>
      </c>
    </row>
    <row r="27" spans="1:10" ht="62" x14ac:dyDescent="0.35">
      <c r="A27" s="10" t="s">
        <v>77</v>
      </c>
      <c r="B27" s="11" t="s">
        <v>45</v>
      </c>
      <c r="C27" s="11" t="s">
        <v>46</v>
      </c>
      <c r="D27" s="11" t="s">
        <v>47</v>
      </c>
      <c r="E27" s="11" t="s">
        <v>48</v>
      </c>
      <c r="F27" s="11" t="s">
        <v>49</v>
      </c>
      <c r="G27" s="11" t="s">
        <v>50</v>
      </c>
      <c r="H27" s="11" t="s">
        <v>51</v>
      </c>
      <c r="I27" s="11" t="s">
        <v>52</v>
      </c>
      <c r="J27" s="11" t="s">
        <v>53</v>
      </c>
    </row>
    <row r="28" spans="1:10" ht="31" x14ac:dyDescent="0.35">
      <c r="A28" s="2" t="s">
        <v>78</v>
      </c>
      <c r="B28" s="13">
        <v>58</v>
      </c>
      <c r="C28" s="13">
        <v>5</v>
      </c>
      <c r="D28" s="13">
        <v>14</v>
      </c>
      <c r="E28" s="13">
        <v>4</v>
      </c>
      <c r="F28" s="13">
        <v>24</v>
      </c>
      <c r="G28" s="13">
        <v>4</v>
      </c>
      <c r="H28" s="13">
        <v>4</v>
      </c>
      <c r="I28" s="13">
        <v>2</v>
      </c>
      <c r="J28" s="13">
        <v>360</v>
      </c>
    </row>
    <row r="29" spans="1:10" ht="15.5" x14ac:dyDescent="0.35">
      <c r="A29" s="2" t="s">
        <v>79</v>
      </c>
      <c r="B29" s="13">
        <v>57</v>
      </c>
      <c r="C29" s="13">
        <v>4</v>
      </c>
      <c r="D29" s="13">
        <v>17</v>
      </c>
      <c r="E29" s="13">
        <v>3</v>
      </c>
      <c r="F29" s="13">
        <v>22</v>
      </c>
      <c r="G29" s="13">
        <v>3</v>
      </c>
      <c r="H29" s="13">
        <v>4</v>
      </c>
      <c r="I29" s="13">
        <v>1</v>
      </c>
      <c r="J29" s="13">
        <v>638</v>
      </c>
    </row>
    <row r="30" spans="1:10" ht="15.5" x14ac:dyDescent="0.35">
      <c r="A30" s="2" t="s">
        <v>80</v>
      </c>
      <c r="B30" s="13">
        <v>60</v>
      </c>
      <c r="C30" s="13">
        <v>7</v>
      </c>
      <c r="D30" s="13">
        <v>15</v>
      </c>
      <c r="E30" s="13">
        <v>5</v>
      </c>
      <c r="F30" s="13">
        <v>23</v>
      </c>
      <c r="G30" s="13">
        <v>6</v>
      </c>
      <c r="H30" s="13" t="s">
        <v>64</v>
      </c>
      <c r="I30" s="13" t="s">
        <v>64</v>
      </c>
      <c r="J30" s="13">
        <v>208</v>
      </c>
    </row>
    <row r="32" spans="1:10" ht="15.5" x14ac:dyDescent="0.35">
      <c r="A32" s="9" t="s">
        <v>134</v>
      </c>
    </row>
    <row r="33" spans="1:10" ht="62" x14ac:dyDescent="0.35">
      <c r="A33" s="10" t="s">
        <v>82</v>
      </c>
      <c r="B33" s="11" t="s">
        <v>45</v>
      </c>
      <c r="C33" s="11" t="s">
        <v>46</v>
      </c>
      <c r="D33" s="11" t="s">
        <v>47</v>
      </c>
      <c r="E33" s="11" t="s">
        <v>48</v>
      </c>
      <c r="F33" s="11" t="s">
        <v>49</v>
      </c>
      <c r="G33" s="11" t="s">
        <v>50</v>
      </c>
      <c r="H33" s="11" t="s">
        <v>51</v>
      </c>
      <c r="I33" s="11" t="s">
        <v>52</v>
      </c>
      <c r="J33" s="11" t="s">
        <v>53</v>
      </c>
    </row>
    <row r="34" spans="1:10" ht="15.5" x14ac:dyDescent="0.35">
      <c r="A34" s="12" t="s">
        <v>83</v>
      </c>
      <c r="B34" s="13">
        <v>56</v>
      </c>
      <c r="C34" s="13">
        <v>6</v>
      </c>
      <c r="D34" s="13">
        <v>18</v>
      </c>
      <c r="E34" s="13">
        <v>4</v>
      </c>
      <c r="F34" s="13">
        <v>24</v>
      </c>
      <c r="G34" s="13">
        <v>5</v>
      </c>
      <c r="H34" s="13">
        <v>2</v>
      </c>
      <c r="I34" s="13">
        <v>2</v>
      </c>
      <c r="J34" s="13">
        <v>289</v>
      </c>
    </row>
    <row r="35" spans="1:10" ht="15.5" x14ac:dyDescent="0.35">
      <c r="A35" s="12" t="s">
        <v>84</v>
      </c>
      <c r="B35" s="13">
        <v>58</v>
      </c>
      <c r="C35" s="13">
        <v>3</v>
      </c>
      <c r="D35" s="13">
        <v>15</v>
      </c>
      <c r="E35" s="13">
        <v>2</v>
      </c>
      <c r="F35" s="13">
        <v>23</v>
      </c>
      <c r="G35" s="13">
        <v>3</v>
      </c>
      <c r="H35" s="13">
        <v>4</v>
      </c>
      <c r="I35" s="13">
        <v>1</v>
      </c>
      <c r="J35" s="13">
        <v>911</v>
      </c>
    </row>
    <row r="37" spans="1:10" ht="15.5" x14ac:dyDescent="0.35">
      <c r="A37" s="9" t="s">
        <v>135</v>
      </c>
    </row>
    <row r="38" spans="1:10" ht="62" x14ac:dyDescent="0.35">
      <c r="A38" s="10" t="s">
        <v>86</v>
      </c>
      <c r="B38" s="11" t="s">
        <v>45</v>
      </c>
      <c r="C38" s="11" t="s">
        <v>46</v>
      </c>
      <c r="D38" s="11" t="s">
        <v>47</v>
      </c>
      <c r="E38" s="11" t="s">
        <v>48</v>
      </c>
      <c r="F38" s="11" t="s">
        <v>49</v>
      </c>
      <c r="G38" s="11" t="s">
        <v>50</v>
      </c>
      <c r="H38" s="11" t="s">
        <v>51</v>
      </c>
      <c r="I38" s="11" t="s">
        <v>52</v>
      </c>
      <c r="J38" s="11" t="s">
        <v>53</v>
      </c>
    </row>
    <row r="39" spans="1:10" ht="15.5" x14ac:dyDescent="0.35">
      <c r="A39" s="12" t="s">
        <v>87</v>
      </c>
      <c r="B39" s="13">
        <v>57</v>
      </c>
      <c r="C39" s="13">
        <v>3</v>
      </c>
      <c r="D39" s="13">
        <v>16</v>
      </c>
      <c r="E39" s="13">
        <v>2</v>
      </c>
      <c r="F39" s="13">
        <v>24</v>
      </c>
      <c r="G39" s="13">
        <v>2</v>
      </c>
      <c r="H39" s="13">
        <v>4</v>
      </c>
      <c r="I39" s="13">
        <v>1</v>
      </c>
      <c r="J39" s="13">
        <v>1129</v>
      </c>
    </row>
    <row r="40" spans="1:10" ht="15.5" x14ac:dyDescent="0.35">
      <c r="A40" s="12" t="s">
        <v>88</v>
      </c>
      <c r="B40" s="13">
        <v>70</v>
      </c>
      <c r="C40" s="13">
        <v>10</v>
      </c>
      <c r="D40" s="13">
        <v>14</v>
      </c>
      <c r="E40" s="13">
        <v>7</v>
      </c>
      <c r="F40" s="13">
        <v>14</v>
      </c>
      <c r="G40" s="13">
        <v>7</v>
      </c>
      <c r="H40" s="13" t="s">
        <v>64</v>
      </c>
      <c r="I40" s="13" t="s">
        <v>64</v>
      </c>
      <c r="J40" s="13">
        <v>82</v>
      </c>
    </row>
    <row r="42" spans="1:10" ht="15.5" x14ac:dyDescent="0.35">
      <c r="A42" s="9" t="s">
        <v>136</v>
      </c>
    </row>
    <row r="43" spans="1:10" ht="62" x14ac:dyDescent="0.35">
      <c r="A43" s="10" t="s">
        <v>90</v>
      </c>
      <c r="B43" s="11" t="s">
        <v>45</v>
      </c>
      <c r="C43" s="11" t="s">
        <v>46</v>
      </c>
      <c r="D43" s="11" t="s">
        <v>47</v>
      </c>
      <c r="E43" s="11" t="s">
        <v>48</v>
      </c>
      <c r="F43" s="11" t="s">
        <v>49</v>
      </c>
      <c r="G43" s="11" t="s">
        <v>50</v>
      </c>
      <c r="H43" s="11" t="s">
        <v>51</v>
      </c>
      <c r="I43" s="11" t="s">
        <v>52</v>
      </c>
      <c r="J43" s="11" t="s">
        <v>53</v>
      </c>
    </row>
    <row r="44" spans="1:10" ht="15.5" x14ac:dyDescent="0.35">
      <c r="A44" s="12" t="s">
        <v>91</v>
      </c>
      <c r="B44" s="13">
        <v>55</v>
      </c>
      <c r="C44" s="13">
        <v>5</v>
      </c>
      <c r="D44" s="13">
        <v>17</v>
      </c>
      <c r="E44" s="13">
        <v>4</v>
      </c>
      <c r="F44" s="13">
        <v>24</v>
      </c>
      <c r="G44" s="13">
        <v>4</v>
      </c>
      <c r="H44" s="13">
        <v>4</v>
      </c>
      <c r="I44" s="13">
        <v>2</v>
      </c>
      <c r="J44" s="13">
        <v>431</v>
      </c>
    </row>
    <row r="45" spans="1:10" ht="15.5" x14ac:dyDescent="0.35">
      <c r="A45" s="12" t="s">
        <v>92</v>
      </c>
      <c r="B45" s="13">
        <v>59</v>
      </c>
      <c r="C45" s="13">
        <v>3</v>
      </c>
      <c r="D45" s="13">
        <v>16</v>
      </c>
      <c r="E45" s="13">
        <v>3</v>
      </c>
      <c r="F45" s="13">
        <v>22</v>
      </c>
      <c r="G45" s="13">
        <v>3</v>
      </c>
      <c r="H45" s="13">
        <v>4</v>
      </c>
      <c r="I45" s="13">
        <v>1</v>
      </c>
      <c r="J45" s="13">
        <v>800</v>
      </c>
    </row>
  </sheetData>
  <pageMargins left="0.7" right="0.7" top="0.75" bottom="0.75" header="0.3" footer="0.3"/>
  <pageSetup paperSize="9" orientation="portrait" horizontalDpi="300" verticalDpi="300"/>
  <tableParts count="7">
    <tablePart r:id="rId1"/>
    <tablePart r:id="rId2"/>
    <tablePart r:id="rId3"/>
    <tablePart r:id="rId4"/>
    <tablePart r:id="rId5"/>
    <tablePart r:id="rId6"/>
    <tablePart r:id="rId7"/>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4"/>
  <sheetViews>
    <sheetView workbookViewId="0"/>
  </sheetViews>
  <sheetFormatPr defaultColWidth="10.90625" defaultRowHeight="14.5" x14ac:dyDescent="0.35"/>
  <cols>
    <col min="1" max="1" width="40.7265625" customWidth="1"/>
    <col min="2" max="2" width="29.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137</v>
      </c>
    </row>
    <row r="2" spans="1:10" ht="15.5" x14ac:dyDescent="0.35">
      <c r="A2" s="6" t="s">
        <v>94</v>
      </c>
    </row>
    <row r="3" spans="1:10" ht="15.5" x14ac:dyDescent="0.35">
      <c r="A3" s="6" t="s">
        <v>41</v>
      </c>
    </row>
    <row r="4" spans="1:10" ht="15.5" x14ac:dyDescent="0.35">
      <c r="A4" s="6" t="s">
        <v>95</v>
      </c>
    </row>
    <row r="5" spans="1:10" ht="15.5" x14ac:dyDescent="0.35">
      <c r="A5" s="4" t="str">
        <f>HYPERLINK("#'Table_of_contents'!A13", "Return to table of contents")</f>
        <v>Return to table of contents</v>
      </c>
    </row>
    <row r="6" spans="1:10" ht="15.5" x14ac:dyDescent="0.35">
      <c r="A6" s="9" t="s">
        <v>138</v>
      </c>
    </row>
    <row r="7" spans="1:10" ht="62" x14ac:dyDescent="0.35">
      <c r="A7" s="10" t="s">
        <v>97</v>
      </c>
      <c r="B7" s="11" t="s">
        <v>45</v>
      </c>
      <c r="C7" s="11" t="s">
        <v>46</v>
      </c>
      <c r="D7" s="11" t="s">
        <v>47</v>
      </c>
      <c r="E7" s="11" t="s">
        <v>48</v>
      </c>
      <c r="F7" s="11" t="s">
        <v>49</v>
      </c>
      <c r="G7" s="11" t="s">
        <v>50</v>
      </c>
      <c r="H7" s="11" t="s">
        <v>51</v>
      </c>
      <c r="I7" s="11" t="s">
        <v>52</v>
      </c>
      <c r="J7" s="11" t="s">
        <v>53</v>
      </c>
    </row>
    <row r="8" spans="1:10" ht="15.5" x14ac:dyDescent="0.35">
      <c r="A8" s="12" t="s">
        <v>98</v>
      </c>
      <c r="B8" s="13">
        <v>64</v>
      </c>
      <c r="C8" s="13">
        <v>6</v>
      </c>
      <c r="D8" s="13">
        <v>10</v>
      </c>
      <c r="E8" s="13">
        <v>4</v>
      </c>
      <c r="F8" s="13">
        <v>23</v>
      </c>
      <c r="G8" s="13">
        <v>5</v>
      </c>
      <c r="H8" s="13">
        <v>3</v>
      </c>
      <c r="I8" s="13">
        <v>2</v>
      </c>
      <c r="J8" s="13">
        <v>235</v>
      </c>
    </row>
    <row r="9" spans="1:10" ht="15.5" x14ac:dyDescent="0.35">
      <c r="A9" s="12" t="s">
        <v>99</v>
      </c>
      <c r="B9" s="13">
        <v>61</v>
      </c>
      <c r="C9" s="13">
        <v>6</v>
      </c>
      <c r="D9" s="13">
        <v>17</v>
      </c>
      <c r="E9" s="13">
        <v>5</v>
      </c>
      <c r="F9" s="13">
        <v>20</v>
      </c>
      <c r="G9" s="13">
        <v>5</v>
      </c>
      <c r="H9" s="13" t="s">
        <v>64</v>
      </c>
      <c r="I9" s="13" t="s">
        <v>64</v>
      </c>
      <c r="J9" s="13">
        <v>268</v>
      </c>
    </row>
    <row r="10" spans="1:10" ht="15.5" x14ac:dyDescent="0.35">
      <c r="A10" s="12" t="s">
        <v>100</v>
      </c>
      <c r="B10" s="13">
        <v>56</v>
      </c>
      <c r="C10" s="13">
        <v>6</v>
      </c>
      <c r="D10" s="13">
        <v>17</v>
      </c>
      <c r="E10" s="13">
        <v>5</v>
      </c>
      <c r="F10" s="13">
        <v>24</v>
      </c>
      <c r="G10" s="13">
        <v>5</v>
      </c>
      <c r="H10" s="13">
        <v>3</v>
      </c>
      <c r="I10" s="13">
        <v>2</v>
      </c>
      <c r="J10" s="13">
        <v>240</v>
      </c>
    </row>
    <row r="11" spans="1:10" ht="15.5" x14ac:dyDescent="0.35">
      <c r="A11" s="12" t="s">
        <v>101</v>
      </c>
      <c r="B11" s="13">
        <v>68</v>
      </c>
      <c r="C11" s="13">
        <v>4</v>
      </c>
      <c r="D11" s="13">
        <v>15</v>
      </c>
      <c r="E11" s="13">
        <v>3</v>
      </c>
      <c r="F11" s="13">
        <v>13</v>
      </c>
      <c r="G11" s="13">
        <v>3</v>
      </c>
      <c r="H11" s="13">
        <v>4</v>
      </c>
      <c r="I11" s="13">
        <v>2</v>
      </c>
      <c r="J11" s="13">
        <v>423</v>
      </c>
    </row>
    <row r="12" spans="1:10" ht="15.5" x14ac:dyDescent="0.35">
      <c r="A12" s="12" t="s">
        <v>102</v>
      </c>
      <c r="B12" s="13">
        <v>56</v>
      </c>
      <c r="C12" s="13">
        <v>7</v>
      </c>
      <c r="D12" s="13">
        <v>22</v>
      </c>
      <c r="E12" s="13">
        <v>6</v>
      </c>
      <c r="F12" s="13">
        <v>19</v>
      </c>
      <c r="G12" s="13">
        <v>5</v>
      </c>
      <c r="H12" s="13">
        <v>3</v>
      </c>
      <c r="I12" s="13">
        <v>2</v>
      </c>
      <c r="J12" s="13">
        <v>200</v>
      </c>
    </row>
    <row r="13" spans="1:10" ht="15.5" x14ac:dyDescent="0.35">
      <c r="A13" s="12" t="s">
        <v>103</v>
      </c>
      <c r="B13" s="13">
        <v>62</v>
      </c>
      <c r="C13" s="13">
        <v>7</v>
      </c>
      <c r="D13" s="13">
        <v>17</v>
      </c>
      <c r="E13" s="13">
        <v>5</v>
      </c>
      <c r="F13" s="13">
        <v>19</v>
      </c>
      <c r="G13" s="13">
        <v>6</v>
      </c>
      <c r="H13" s="13" t="s">
        <v>64</v>
      </c>
      <c r="I13" s="13" t="s">
        <v>64</v>
      </c>
      <c r="J13" s="13">
        <v>178</v>
      </c>
    </row>
    <row r="14" spans="1:10" ht="15.5" x14ac:dyDescent="0.35">
      <c r="A14" s="12" t="s">
        <v>104</v>
      </c>
      <c r="B14" s="13">
        <v>57</v>
      </c>
      <c r="C14" s="13">
        <v>10</v>
      </c>
      <c r="D14" s="13">
        <v>17</v>
      </c>
      <c r="E14" s="13">
        <v>7</v>
      </c>
      <c r="F14" s="13">
        <v>23</v>
      </c>
      <c r="G14" s="13">
        <v>8</v>
      </c>
      <c r="H14" s="13" t="s">
        <v>64</v>
      </c>
      <c r="I14" s="13" t="s">
        <v>64</v>
      </c>
      <c r="J14" s="13">
        <v>97</v>
      </c>
    </row>
    <row r="15" spans="1:10" ht="15.5" x14ac:dyDescent="0.35">
      <c r="A15" s="12" t="s">
        <v>105</v>
      </c>
      <c r="B15" s="13">
        <v>64</v>
      </c>
      <c r="C15" s="13">
        <v>6</v>
      </c>
      <c r="D15" s="13">
        <v>16</v>
      </c>
      <c r="E15" s="13">
        <v>5</v>
      </c>
      <c r="F15" s="13">
        <v>17</v>
      </c>
      <c r="G15" s="13">
        <v>5</v>
      </c>
      <c r="H15" s="13">
        <v>2</v>
      </c>
      <c r="I15" s="13">
        <v>2</v>
      </c>
      <c r="J15" s="13">
        <v>243</v>
      </c>
    </row>
    <row r="16" spans="1:10" ht="15.5" x14ac:dyDescent="0.35">
      <c r="A16" s="12" t="s">
        <v>106</v>
      </c>
      <c r="B16" s="13">
        <v>56</v>
      </c>
      <c r="C16" s="13">
        <v>8</v>
      </c>
      <c r="D16" s="13">
        <v>20</v>
      </c>
      <c r="E16" s="13">
        <v>6</v>
      </c>
      <c r="F16" s="13">
        <v>22</v>
      </c>
      <c r="G16" s="13">
        <v>7</v>
      </c>
      <c r="H16" s="13">
        <v>2</v>
      </c>
      <c r="I16" s="13">
        <v>2</v>
      </c>
      <c r="J16" s="13">
        <v>147</v>
      </c>
    </row>
    <row r="17" spans="1:10" ht="15.5" x14ac:dyDescent="0.35">
      <c r="A17" s="12" t="s">
        <v>107</v>
      </c>
      <c r="B17" s="13">
        <v>57</v>
      </c>
      <c r="C17" s="13">
        <v>7</v>
      </c>
      <c r="D17" s="13">
        <v>18</v>
      </c>
      <c r="E17" s="13">
        <v>5</v>
      </c>
      <c r="F17" s="13">
        <v>22</v>
      </c>
      <c r="G17" s="13">
        <v>6</v>
      </c>
      <c r="H17" s="13">
        <v>3</v>
      </c>
      <c r="I17" s="13">
        <v>2</v>
      </c>
      <c r="J17" s="13">
        <v>199</v>
      </c>
    </row>
    <row r="18" spans="1:10" ht="15.5" x14ac:dyDescent="0.35">
      <c r="A18" s="12" t="s">
        <v>108</v>
      </c>
      <c r="B18" s="13">
        <v>67</v>
      </c>
      <c r="C18" s="13">
        <v>7</v>
      </c>
      <c r="D18" s="13">
        <v>18</v>
      </c>
      <c r="E18" s="13">
        <v>5</v>
      </c>
      <c r="F18" s="13">
        <v>14</v>
      </c>
      <c r="G18" s="13">
        <v>5</v>
      </c>
      <c r="H18" s="13" t="s">
        <v>64</v>
      </c>
      <c r="I18" s="13" t="s">
        <v>64</v>
      </c>
      <c r="J18" s="13">
        <v>197</v>
      </c>
    </row>
    <row r="19" spans="1:10" ht="15.5" x14ac:dyDescent="0.35">
      <c r="A19" s="12" t="s">
        <v>8</v>
      </c>
      <c r="B19" s="13">
        <v>62</v>
      </c>
      <c r="C19" s="13">
        <v>2</v>
      </c>
      <c r="D19" s="13">
        <v>17</v>
      </c>
      <c r="E19" s="13">
        <v>1</v>
      </c>
      <c r="F19" s="13">
        <v>19</v>
      </c>
      <c r="G19" s="13">
        <v>2</v>
      </c>
      <c r="H19" s="13">
        <v>3</v>
      </c>
      <c r="I19" s="13">
        <v>1</v>
      </c>
      <c r="J19" s="13">
        <v>2427</v>
      </c>
    </row>
    <row r="21" spans="1:10" ht="15.5" x14ac:dyDescent="0.35">
      <c r="A21" s="9" t="s">
        <v>139</v>
      </c>
    </row>
    <row r="22" spans="1:10" ht="62" x14ac:dyDescent="0.35">
      <c r="A22" s="10" t="s">
        <v>110</v>
      </c>
      <c r="B22" s="11" t="s">
        <v>45</v>
      </c>
      <c r="C22" s="11" t="s">
        <v>46</v>
      </c>
      <c r="D22" s="11" t="s">
        <v>47</v>
      </c>
      <c r="E22" s="11" t="s">
        <v>48</v>
      </c>
      <c r="F22" s="11" t="s">
        <v>49</v>
      </c>
      <c r="G22" s="11" t="s">
        <v>50</v>
      </c>
      <c r="H22" s="11" t="s">
        <v>51</v>
      </c>
      <c r="I22" s="11" t="s">
        <v>52</v>
      </c>
      <c r="J22" s="11" t="s">
        <v>53</v>
      </c>
    </row>
    <row r="23" spans="1:10" ht="15.5" x14ac:dyDescent="0.35">
      <c r="A23" s="12" t="s">
        <v>111</v>
      </c>
      <c r="B23" s="13">
        <v>62</v>
      </c>
      <c r="C23" s="13">
        <v>2</v>
      </c>
      <c r="D23" s="13">
        <v>17</v>
      </c>
      <c r="E23" s="13">
        <v>2</v>
      </c>
      <c r="F23" s="13">
        <v>19</v>
      </c>
      <c r="G23" s="13">
        <v>2</v>
      </c>
      <c r="H23" s="13">
        <v>2</v>
      </c>
      <c r="I23" s="13">
        <v>1</v>
      </c>
      <c r="J23" s="13">
        <v>2339</v>
      </c>
    </row>
    <row r="24" spans="1:10" ht="15.5" x14ac:dyDescent="0.35">
      <c r="A24" s="12" t="s">
        <v>112</v>
      </c>
      <c r="B24" s="13">
        <v>58</v>
      </c>
      <c r="C24" s="13">
        <v>11</v>
      </c>
      <c r="D24" s="13">
        <v>18</v>
      </c>
      <c r="E24" s="13">
        <v>9</v>
      </c>
      <c r="F24" s="13">
        <v>15</v>
      </c>
      <c r="G24" s="13">
        <v>8</v>
      </c>
      <c r="H24" s="13">
        <v>9</v>
      </c>
      <c r="I24" s="13">
        <v>6</v>
      </c>
      <c r="J24" s="13">
        <v>76</v>
      </c>
    </row>
  </sheetData>
  <pageMargins left="0.7" right="0.7" top="0.75" bottom="0.75" header="0.3" footer="0.3"/>
  <pageSetup paperSize="9" orientation="portrait" horizontalDpi="300" verticalDpi="300"/>
  <tableParts count="2">
    <tablePart r:id="rId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0"/>
  <sheetViews>
    <sheetView workbookViewId="0"/>
  </sheetViews>
  <sheetFormatPr defaultColWidth="10.90625" defaultRowHeight="14.5" x14ac:dyDescent="0.35"/>
  <cols>
    <col min="1" max="1" width="17.7265625" customWidth="1"/>
    <col min="2" max="2" width="29.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140</v>
      </c>
    </row>
    <row r="2" spans="1:10" ht="15.5" x14ac:dyDescent="0.35">
      <c r="A2" s="6" t="s">
        <v>40</v>
      </c>
    </row>
    <row r="3" spans="1:10" ht="15.5" x14ac:dyDescent="0.35">
      <c r="A3" s="6" t="s">
        <v>41</v>
      </c>
    </row>
    <row r="4" spans="1:10" ht="15.5" x14ac:dyDescent="0.35">
      <c r="A4" s="6" t="s">
        <v>141</v>
      </c>
    </row>
    <row r="5" spans="1:10" ht="15.5" x14ac:dyDescent="0.35">
      <c r="A5" s="4" t="str">
        <f>HYPERLINK("#'Table_of_contents'!A14", "Return to table of contents")</f>
        <v>Return to table of contents</v>
      </c>
    </row>
    <row r="6" spans="1:10" ht="15.5" x14ac:dyDescent="0.35">
      <c r="A6" s="9" t="s">
        <v>142</v>
      </c>
    </row>
    <row r="7" spans="1:10" ht="62" x14ac:dyDescent="0.35">
      <c r="A7" s="10" t="s">
        <v>44</v>
      </c>
      <c r="B7" s="11" t="s">
        <v>45</v>
      </c>
      <c r="C7" s="11" t="s">
        <v>46</v>
      </c>
      <c r="D7" s="11" t="s">
        <v>47</v>
      </c>
      <c r="E7" s="11" t="s">
        <v>48</v>
      </c>
      <c r="F7" s="11" t="s">
        <v>49</v>
      </c>
      <c r="G7" s="11" t="s">
        <v>50</v>
      </c>
      <c r="H7" s="11" t="s">
        <v>51</v>
      </c>
      <c r="I7" s="11" t="s">
        <v>52</v>
      </c>
      <c r="J7" s="11" t="s">
        <v>53</v>
      </c>
    </row>
    <row r="8" spans="1:10" ht="15.5" x14ac:dyDescent="0.35">
      <c r="A8" s="16">
        <v>2025</v>
      </c>
      <c r="B8" s="13">
        <v>41</v>
      </c>
      <c r="C8" s="13">
        <v>3</v>
      </c>
      <c r="D8" s="13">
        <v>25</v>
      </c>
      <c r="E8" s="13">
        <v>2</v>
      </c>
      <c r="F8" s="13">
        <v>26</v>
      </c>
      <c r="G8" s="13">
        <v>2</v>
      </c>
      <c r="H8" s="13">
        <v>8</v>
      </c>
      <c r="I8" s="13">
        <v>2</v>
      </c>
      <c r="J8" s="13">
        <v>1234</v>
      </c>
    </row>
    <row r="9" spans="1:10" ht="15.5" x14ac:dyDescent="0.35">
      <c r="A9" s="16">
        <v>2024</v>
      </c>
      <c r="B9" s="13">
        <v>50</v>
      </c>
      <c r="C9" s="13">
        <v>3</v>
      </c>
      <c r="D9" s="13">
        <v>29</v>
      </c>
      <c r="E9" s="13">
        <v>3</v>
      </c>
      <c r="F9" s="13">
        <v>16</v>
      </c>
      <c r="G9" s="13">
        <v>2</v>
      </c>
      <c r="H9" s="13">
        <v>5</v>
      </c>
      <c r="I9" s="13">
        <v>1</v>
      </c>
      <c r="J9" s="13">
        <v>1195</v>
      </c>
    </row>
    <row r="10" spans="1:10" ht="15.5" x14ac:dyDescent="0.35">
      <c r="A10" s="16">
        <v>2023</v>
      </c>
      <c r="B10" s="13">
        <v>53</v>
      </c>
      <c r="C10" s="13">
        <v>3</v>
      </c>
      <c r="D10" s="13">
        <v>26</v>
      </c>
      <c r="E10" s="13">
        <v>2</v>
      </c>
      <c r="F10" s="13">
        <v>15</v>
      </c>
      <c r="G10" s="13">
        <v>2</v>
      </c>
      <c r="H10" s="13">
        <v>7</v>
      </c>
      <c r="I10" s="13">
        <v>1</v>
      </c>
      <c r="J10" s="13">
        <v>1194</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5"/>
  <sheetViews>
    <sheetView workbookViewId="0"/>
  </sheetViews>
  <sheetFormatPr defaultColWidth="10.90625" defaultRowHeight="14.5" x14ac:dyDescent="0.35"/>
  <cols>
    <col min="1" max="1" width="50.7265625" customWidth="1"/>
    <col min="2" max="2" width="30.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143</v>
      </c>
    </row>
    <row r="2" spans="1:10" ht="15.5" x14ac:dyDescent="0.35">
      <c r="A2" s="6" t="s">
        <v>55</v>
      </c>
    </row>
    <row r="3" spans="1:10" ht="15.5" x14ac:dyDescent="0.35">
      <c r="A3" s="6" t="s">
        <v>41</v>
      </c>
    </row>
    <row r="4" spans="1:10" ht="15.5" x14ac:dyDescent="0.35">
      <c r="A4" s="6" t="s">
        <v>56</v>
      </c>
    </row>
    <row r="5" spans="1:10" ht="15.5" x14ac:dyDescent="0.35">
      <c r="A5" s="4" t="str">
        <f>HYPERLINK("#'Table_of_contents'!A15", "Return to table of contents")</f>
        <v>Return to table of contents</v>
      </c>
    </row>
    <row r="6" spans="1:10" ht="15.5" x14ac:dyDescent="0.35">
      <c r="A6" s="9" t="s">
        <v>144</v>
      </c>
    </row>
    <row r="7" spans="1:10" ht="62" x14ac:dyDescent="0.35">
      <c r="A7" s="10" t="s">
        <v>58</v>
      </c>
      <c r="B7" s="11" t="s">
        <v>45</v>
      </c>
      <c r="C7" s="11" t="s">
        <v>46</v>
      </c>
      <c r="D7" s="11" t="s">
        <v>47</v>
      </c>
      <c r="E7" s="11" t="s">
        <v>48</v>
      </c>
      <c r="F7" s="11" t="s">
        <v>49</v>
      </c>
      <c r="G7" s="11" t="s">
        <v>50</v>
      </c>
      <c r="H7" s="11" t="s">
        <v>51</v>
      </c>
      <c r="I7" s="11" t="s">
        <v>52</v>
      </c>
      <c r="J7" s="11" t="s">
        <v>53</v>
      </c>
    </row>
    <row r="8" spans="1:10" ht="15.5" x14ac:dyDescent="0.35">
      <c r="A8" s="12" t="s">
        <v>59</v>
      </c>
      <c r="B8" s="13">
        <v>42</v>
      </c>
      <c r="C8" s="13">
        <v>4</v>
      </c>
      <c r="D8" s="13">
        <v>24</v>
      </c>
      <c r="E8" s="13">
        <v>4</v>
      </c>
      <c r="F8" s="13">
        <v>27</v>
      </c>
      <c r="G8" s="13">
        <v>4</v>
      </c>
      <c r="H8" s="13">
        <v>7</v>
      </c>
      <c r="I8" s="13">
        <v>2</v>
      </c>
      <c r="J8" s="13">
        <v>522</v>
      </c>
    </row>
    <row r="9" spans="1:10" ht="15.5" x14ac:dyDescent="0.35">
      <c r="A9" s="12" t="s">
        <v>60</v>
      </c>
      <c r="B9" s="13">
        <v>40</v>
      </c>
      <c r="C9" s="13">
        <v>4</v>
      </c>
      <c r="D9" s="13">
        <v>26</v>
      </c>
      <c r="E9" s="13">
        <v>3</v>
      </c>
      <c r="F9" s="13">
        <v>25</v>
      </c>
      <c r="G9" s="13">
        <v>3</v>
      </c>
      <c r="H9" s="13">
        <v>9</v>
      </c>
      <c r="I9" s="13">
        <v>2</v>
      </c>
      <c r="J9" s="13">
        <v>708</v>
      </c>
    </row>
    <row r="11" spans="1:10" ht="15.5" x14ac:dyDescent="0.35">
      <c r="A11" s="9" t="s">
        <v>145</v>
      </c>
    </row>
    <row r="12" spans="1:10" ht="62" x14ac:dyDescent="0.35">
      <c r="A12" s="10" t="s">
        <v>62</v>
      </c>
      <c r="B12" s="11" t="s">
        <v>45</v>
      </c>
      <c r="C12" s="11" t="s">
        <v>46</v>
      </c>
      <c r="D12" s="11" t="s">
        <v>47</v>
      </c>
      <c r="E12" s="11" t="s">
        <v>48</v>
      </c>
      <c r="F12" s="11" t="s">
        <v>49</v>
      </c>
      <c r="G12" s="11" t="s">
        <v>50</v>
      </c>
      <c r="H12" s="11" t="s">
        <v>51</v>
      </c>
      <c r="I12" s="11" t="s">
        <v>52</v>
      </c>
      <c r="J12" s="11" t="s">
        <v>53</v>
      </c>
    </row>
    <row r="13" spans="1:10" ht="15.5" x14ac:dyDescent="0.35">
      <c r="A13" s="12" t="s">
        <v>63</v>
      </c>
      <c r="B13" s="13">
        <v>47</v>
      </c>
      <c r="C13" s="13">
        <v>12</v>
      </c>
      <c r="D13" s="13">
        <v>29</v>
      </c>
      <c r="E13" s="13">
        <v>11</v>
      </c>
      <c r="F13" s="13">
        <v>17</v>
      </c>
      <c r="G13" s="13">
        <v>9</v>
      </c>
      <c r="H13" s="13">
        <v>8</v>
      </c>
      <c r="I13" s="13">
        <v>6</v>
      </c>
      <c r="J13" s="13">
        <v>64</v>
      </c>
    </row>
    <row r="14" spans="1:10" ht="15.5" x14ac:dyDescent="0.35">
      <c r="A14" s="12" t="s">
        <v>65</v>
      </c>
      <c r="B14" s="13">
        <v>36</v>
      </c>
      <c r="C14" s="13">
        <v>5</v>
      </c>
      <c r="D14" s="13">
        <v>23</v>
      </c>
      <c r="E14" s="13">
        <v>4</v>
      </c>
      <c r="F14" s="13">
        <v>32</v>
      </c>
      <c r="G14" s="13">
        <v>4</v>
      </c>
      <c r="H14" s="13">
        <v>9</v>
      </c>
      <c r="I14" s="13">
        <v>3</v>
      </c>
      <c r="J14" s="13">
        <v>423</v>
      </c>
    </row>
    <row r="15" spans="1:10" ht="15.5" x14ac:dyDescent="0.35">
      <c r="A15" s="12" t="s">
        <v>66</v>
      </c>
      <c r="B15" s="13">
        <v>40</v>
      </c>
      <c r="C15" s="13">
        <v>5</v>
      </c>
      <c r="D15" s="13">
        <v>25</v>
      </c>
      <c r="E15" s="13">
        <v>4</v>
      </c>
      <c r="F15" s="13">
        <v>27</v>
      </c>
      <c r="G15" s="13">
        <v>4</v>
      </c>
      <c r="H15" s="13">
        <v>8</v>
      </c>
      <c r="I15" s="13">
        <v>2</v>
      </c>
      <c r="J15" s="13">
        <v>438</v>
      </c>
    </row>
    <row r="16" spans="1:10" ht="15.5" x14ac:dyDescent="0.35">
      <c r="A16" s="12" t="s">
        <v>67</v>
      </c>
      <c r="B16" s="13">
        <v>48</v>
      </c>
      <c r="C16" s="13">
        <v>6</v>
      </c>
      <c r="D16" s="13">
        <v>27</v>
      </c>
      <c r="E16" s="13">
        <v>5</v>
      </c>
      <c r="F16" s="13">
        <v>17</v>
      </c>
      <c r="G16" s="13">
        <v>4</v>
      </c>
      <c r="H16" s="13">
        <v>8</v>
      </c>
      <c r="I16" s="13">
        <v>3</v>
      </c>
      <c r="J16" s="13">
        <v>306</v>
      </c>
    </row>
    <row r="18" spans="1:10" ht="15.5" x14ac:dyDescent="0.35">
      <c r="A18" s="9" t="s">
        <v>146</v>
      </c>
    </row>
    <row r="19" spans="1:10" ht="62" x14ac:dyDescent="0.35">
      <c r="A19" s="10" t="s">
        <v>69</v>
      </c>
      <c r="B19" s="11" t="s">
        <v>45</v>
      </c>
      <c r="C19" s="11" t="s">
        <v>46</v>
      </c>
      <c r="D19" s="11" t="s">
        <v>47</v>
      </c>
      <c r="E19" s="11" t="s">
        <v>48</v>
      </c>
      <c r="F19" s="11" t="s">
        <v>49</v>
      </c>
      <c r="G19" s="11" t="s">
        <v>50</v>
      </c>
      <c r="H19" s="11" t="s">
        <v>51</v>
      </c>
      <c r="I19" s="11" t="s">
        <v>52</v>
      </c>
      <c r="J19" s="11" t="s">
        <v>53</v>
      </c>
    </row>
    <row r="20" spans="1:10" ht="15.5" x14ac:dyDescent="0.35">
      <c r="A20" s="12" t="s">
        <v>70</v>
      </c>
      <c r="B20" s="13">
        <v>46</v>
      </c>
      <c r="C20" s="13">
        <v>5</v>
      </c>
      <c r="D20" s="13">
        <v>27</v>
      </c>
      <c r="E20" s="13">
        <v>5</v>
      </c>
      <c r="F20" s="13">
        <v>19</v>
      </c>
      <c r="G20" s="13">
        <v>4</v>
      </c>
      <c r="H20" s="13">
        <v>8</v>
      </c>
      <c r="I20" s="13">
        <v>3</v>
      </c>
      <c r="J20" s="13">
        <v>374</v>
      </c>
    </row>
    <row r="21" spans="1:10" ht="15.5" x14ac:dyDescent="0.35">
      <c r="A21" s="12" t="s">
        <v>71</v>
      </c>
      <c r="B21" s="13">
        <v>29</v>
      </c>
      <c r="C21" s="13">
        <v>4</v>
      </c>
      <c r="D21" s="13">
        <v>27</v>
      </c>
      <c r="E21" s="13">
        <v>4</v>
      </c>
      <c r="F21" s="13">
        <v>37</v>
      </c>
      <c r="G21" s="13">
        <v>4</v>
      </c>
      <c r="H21" s="13">
        <v>8</v>
      </c>
      <c r="I21" s="13">
        <v>2</v>
      </c>
      <c r="J21" s="13">
        <v>482</v>
      </c>
    </row>
    <row r="22" spans="1:10" ht="15.5" x14ac:dyDescent="0.35">
      <c r="A22" s="12" t="s">
        <v>72</v>
      </c>
      <c r="B22" s="13" t="s">
        <v>73</v>
      </c>
      <c r="C22" s="13" t="s">
        <v>73</v>
      </c>
      <c r="D22" s="13" t="s">
        <v>73</v>
      </c>
      <c r="E22" s="13" t="s">
        <v>73</v>
      </c>
      <c r="F22" s="13" t="s">
        <v>73</v>
      </c>
      <c r="G22" s="13" t="s">
        <v>73</v>
      </c>
      <c r="H22" s="13" t="s">
        <v>73</v>
      </c>
      <c r="I22" s="13" t="s">
        <v>73</v>
      </c>
      <c r="J22" s="13" t="s">
        <v>73</v>
      </c>
    </row>
    <row r="23" spans="1:10" ht="15.5" x14ac:dyDescent="0.35">
      <c r="A23" s="12" t="s">
        <v>74</v>
      </c>
      <c r="B23" s="13">
        <v>54</v>
      </c>
      <c r="C23" s="13">
        <v>6</v>
      </c>
      <c r="D23" s="13">
        <v>18</v>
      </c>
      <c r="E23" s="13">
        <v>4</v>
      </c>
      <c r="F23" s="13">
        <v>20</v>
      </c>
      <c r="G23" s="13">
        <v>4</v>
      </c>
      <c r="H23" s="13">
        <v>8</v>
      </c>
      <c r="I23" s="13">
        <v>3</v>
      </c>
      <c r="J23" s="13">
        <v>312</v>
      </c>
    </row>
    <row r="24" spans="1:10" ht="15.5" x14ac:dyDescent="0.35">
      <c r="A24" s="12" t="s">
        <v>75</v>
      </c>
      <c r="B24" s="13" t="s">
        <v>73</v>
      </c>
      <c r="C24" s="13" t="s">
        <v>73</v>
      </c>
      <c r="D24" s="13" t="s">
        <v>73</v>
      </c>
      <c r="E24" s="13" t="s">
        <v>73</v>
      </c>
      <c r="F24" s="13" t="s">
        <v>73</v>
      </c>
      <c r="G24" s="13" t="s">
        <v>73</v>
      </c>
      <c r="H24" s="13" t="s">
        <v>73</v>
      </c>
      <c r="I24" s="13" t="s">
        <v>73</v>
      </c>
      <c r="J24" s="13" t="s">
        <v>73</v>
      </c>
    </row>
    <row r="26" spans="1:10" ht="15.5" x14ac:dyDescent="0.35">
      <c r="A26" s="9" t="s">
        <v>147</v>
      </c>
    </row>
    <row r="27" spans="1:10" ht="62" x14ac:dyDescent="0.35">
      <c r="A27" s="10" t="s">
        <v>77</v>
      </c>
      <c r="B27" s="11" t="s">
        <v>45</v>
      </c>
      <c r="C27" s="11" t="s">
        <v>46</v>
      </c>
      <c r="D27" s="11" t="s">
        <v>47</v>
      </c>
      <c r="E27" s="11" t="s">
        <v>48</v>
      </c>
      <c r="F27" s="11" t="s">
        <v>49</v>
      </c>
      <c r="G27" s="11" t="s">
        <v>50</v>
      </c>
      <c r="H27" s="11" t="s">
        <v>51</v>
      </c>
      <c r="I27" s="11" t="s">
        <v>52</v>
      </c>
      <c r="J27" s="11" t="s">
        <v>53</v>
      </c>
    </row>
    <row r="28" spans="1:10" ht="31" x14ac:dyDescent="0.35">
      <c r="A28" s="2" t="s">
        <v>78</v>
      </c>
      <c r="B28" s="13">
        <v>44</v>
      </c>
      <c r="C28" s="13">
        <v>5</v>
      </c>
      <c r="D28" s="13">
        <v>25</v>
      </c>
      <c r="E28" s="13">
        <v>4</v>
      </c>
      <c r="F28" s="13">
        <v>24</v>
      </c>
      <c r="G28" s="13">
        <v>4</v>
      </c>
      <c r="H28" s="13">
        <v>7</v>
      </c>
      <c r="I28" s="13">
        <v>3</v>
      </c>
      <c r="J28" s="13">
        <v>362</v>
      </c>
    </row>
    <row r="29" spans="1:10" ht="15.5" x14ac:dyDescent="0.35">
      <c r="A29" s="2" t="s">
        <v>79</v>
      </c>
      <c r="B29" s="13">
        <v>41</v>
      </c>
      <c r="C29" s="13">
        <v>4</v>
      </c>
      <c r="D29" s="13">
        <v>26</v>
      </c>
      <c r="E29" s="13">
        <v>3</v>
      </c>
      <c r="F29" s="13">
        <v>25</v>
      </c>
      <c r="G29" s="13">
        <v>3</v>
      </c>
      <c r="H29" s="13">
        <v>9</v>
      </c>
      <c r="I29" s="13">
        <v>2</v>
      </c>
      <c r="J29" s="13">
        <v>640</v>
      </c>
    </row>
    <row r="30" spans="1:10" ht="15.5" x14ac:dyDescent="0.35">
      <c r="A30" s="2" t="s">
        <v>80</v>
      </c>
      <c r="B30" s="13">
        <v>38</v>
      </c>
      <c r="C30" s="13">
        <v>7</v>
      </c>
      <c r="D30" s="13">
        <v>24</v>
      </c>
      <c r="E30" s="13">
        <v>6</v>
      </c>
      <c r="F30" s="13">
        <v>31</v>
      </c>
      <c r="G30" s="13">
        <v>6</v>
      </c>
      <c r="H30" s="13">
        <v>7</v>
      </c>
      <c r="I30" s="13">
        <v>4</v>
      </c>
      <c r="J30" s="13">
        <v>207</v>
      </c>
    </row>
    <row r="32" spans="1:10" ht="15.5" x14ac:dyDescent="0.35">
      <c r="A32" s="9" t="s">
        <v>148</v>
      </c>
    </row>
    <row r="33" spans="1:10" ht="62" x14ac:dyDescent="0.35">
      <c r="A33" s="10" t="s">
        <v>82</v>
      </c>
      <c r="B33" s="11" t="s">
        <v>45</v>
      </c>
      <c r="C33" s="11" t="s">
        <v>46</v>
      </c>
      <c r="D33" s="11" t="s">
        <v>47</v>
      </c>
      <c r="E33" s="11" t="s">
        <v>48</v>
      </c>
      <c r="F33" s="11" t="s">
        <v>49</v>
      </c>
      <c r="G33" s="11" t="s">
        <v>50</v>
      </c>
      <c r="H33" s="11" t="s">
        <v>51</v>
      </c>
      <c r="I33" s="11" t="s">
        <v>52</v>
      </c>
      <c r="J33" s="11" t="s">
        <v>53</v>
      </c>
    </row>
    <row r="34" spans="1:10" ht="15.5" x14ac:dyDescent="0.35">
      <c r="A34" s="12" t="s">
        <v>83</v>
      </c>
      <c r="B34" s="13">
        <v>37</v>
      </c>
      <c r="C34" s="13">
        <v>6</v>
      </c>
      <c r="D34" s="13">
        <v>24</v>
      </c>
      <c r="E34" s="13">
        <v>5</v>
      </c>
      <c r="F34" s="13">
        <v>29</v>
      </c>
      <c r="G34" s="13">
        <v>5</v>
      </c>
      <c r="H34" s="13">
        <v>10</v>
      </c>
      <c r="I34" s="13">
        <v>3</v>
      </c>
      <c r="J34" s="13">
        <v>291</v>
      </c>
    </row>
    <row r="35" spans="1:10" ht="15.5" x14ac:dyDescent="0.35">
      <c r="A35" s="12" t="s">
        <v>84</v>
      </c>
      <c r="B35" s="13">
        <v>42</v>
      </c>
      <c r="C35" s="13">
        <v>3</v>
      </c>
      <c r="D35" s="13">
        <v>25</v>
      </c>
      <c r="E35" s="13">
        <v>3</v>
      </c>
      <c r="F35" s="13">
        <v>25</v>
      </c>
      <c r="G35" s="13">
        <v>3</v>
      </c>
      <c r="H35" s="13">
        <v>8</v>
      </c>
      <c r="I35" s="13">
        <v>2</v>
      </c>
      <c r="J35" s="13">
        <v>911</v>
      </c>
    </row>
    <row r="37" spans="1:10" ht="15.5" x14ac:dyDescent="0.35">
      <c r="A37" s="9" t="s">
        <v>149</v>
      </c>
    </row>
    <row r="38" spans="1:10" ht="62" x14ac:dyDescent="0.35">
      <c r="A38" s="10" t="s">
        <v>86</v>
      </c>
      <c r="B38" s="11" t="s">
        <v>45</v>
      </c>
      <c r="C38" s="11" t="s">
        <v>46</v>
      </c>
      <c r="D38" s="11" t="s">
        <v>47</v>
      </c>
      <c r="E38" s="11" t="s">
        <v>48</v>
      </c>
      <c r="F38" s="11" t="s">
        <v>49</v>
      </c>
      <c r="G38" s="11" t="s">
        <v>50</v>
      </c>
      <c r="H38" s="11" t="s">
        <v>51</v>
      </c>
      <c r="I38" s="11" t="s">
        <v>52</v>
      </c>
      <c r="J38" s="11" t="s">
        <v>53</v>
      </c>
    </row>
    <row r="39" spans="1:10" ht="15.5" x14ac:dyDescent="0.35">
      <c r="A39" s="12" t="s">
        <v>87</v>
      </c>
      <c r="B39" s="13">
        <v>40</v>
      </c>
      <c r="C39" s="13">
        <v>3</v>
      </c>
      <c r="D39" s="13">
        <v>25</v>
      </c>
      <c r="E39" s="13">
        <v>3</v>
      </c>
      <c r="F39" s="13">
        <v>27</v>
      </c>
      <c r="G39" s="13">
        <v>3</v>
      </c>
      <c r="H39" s="13">
        <v>8</v>
      </c>
      <c r="I39" s="13">
        <v>2</v>
      </c>
      <c r="J39" s="13">
        <v>1132</v>
      </c>
    </row>
    <row r="40" spans="1:10" ht="15.5" x14ac:dyDescent="0.35">
      <c r="A40" s="12" t="s">
        <v>88</v>
      </c>
      <c r="B40" s="13">
        <v>55</v>
      </c>
      <c r="C40" s="13">
        <v>11</v>
      </c>
      <c r="D40" s="13">
        <v>25</v>
      </c>
      <c r="E40" s="13">
        <v>9</v>
      </c>
      <c r="F40" s="13">
        <v>13</v>
      </c>
      <c r="G40" s="13">
        <v>7</v>
      </c>
      <c r="H40" s="13">
        <v>7</v>
      </c>
      <c r="I40" s="13">
        <v>5</v>
      </c>
      <c r="J40" s="13">
        <v>82</v>
      </c>
    </row>
    <row r="42" spans="1:10" ht="15.5" x14ac:dyDescent="0.35">
      <c r="A42" s="9" t="s">
        <v>150</v>
      </c>
    </row>
    <row r="43" spans="1:10" ht="62" x14ac:dyDescent="0.35">
      <c r="A43" s="10" t="s">
        <v>90</v>
      </c>
      <c r="B43" s="11" t="s">
        <v>45</v>
      </c>
      <c r="C43" s="11" t="s">
        <v>46</v>
      </c>
      <c r="D43" s="11" t="s">
        <v>47</v>
      </c>
      <c r="E43" s="11" t="s">
        <v>48</v>
      </c>
      <c r="F43" s="11" t="s">
        <v>49</v>
      </c>
      <c r="G43" s="11" t="s">
        <v>50</v>
      </c>
      <c r="H43" s="11" t="s">
        <v>51</v>
      </c>
      <c r="I43" s="11" t="s">
        <v>52</v>
      </c>
      <c r="J43" s="11" t="s">
        <v>53</v>
      </c>
    </row>
    <row r="44" spans="1:10" ht="15.5" x14ac:dyDescent="0.35">
      <c r="A44" s="12" t="s">
        <v>91</v>
      </c>
      <c r="B44" s="13">
        <v>37</v>
      </c>
      <c r="C44" s="13">
        <v>5</v>
      </c>
      <c r="D44" s="13">
        <v>27</v>
      </c>
      <c r="E44" s="13">
        <v>4</v>
      </c>
      <c r="F44" s="13">
        <v>27</v>
      </c>
      <c r="G44" s="13">
        <v>4</v>
      </c>
      <c r="H44" s="13">
        <v>9</v>
      </c>
      <c r="I44" s="13">
        <v>3</v>
      </c>
      <c r="J44" s="13">
        <v>431</v>
      </c>
    </row>
    <row r="45" spans="1:10" ht="15.5" x14ac:dyDescent="0.35">
      <c r="A45" s="12" t="s">
        <v>92</v>
      </c>
      <c r="B45" s="13">
        <v>44</v>
      </c>
      <c r="C45" s="13">
        <v>3</v>
      </c>
      <c r="D45" s="13">
        <v>24</v>
      </c>
      <c r="E45" s="13">
        <v>3</v>
      </c>
      <c r="F45" s="13">
        <v>25</v>
      </c>
      <c r="G45" s="13">
        <v>3</v>
      </c>
      <c r="H45" s="13">
        <v>7</v>
      </c>
      <c r="I45" s="13">
        <v>2</v>
      </c>
      <c r="J45" s="13">
        <v>803</v>
      </c>
    </row>
  </sheetData>
  <pageMargins left="0.7" right="0.7" top="0.75" bottom="0.75" header="0.3" footer="0.3"/>
  <pageSetup paperSize="9" orientation="portrait" horizontalDpi="300" verticalDpi="300"/>
  <tableParts count="7">
    <tablePart r:id="rId1"/>
    <tablePart r:id="rId2"/>
    <tablePart r:id="rId3"/>
    <tablePart r:id="rId4"/>
    <tablePart r:id="rId5"/>
    <tablePart r:id="rId6"/>
    <tablePart r:id="rId7"/>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4"/>
  <sheetViews>
    <sheetView workbookViewId="0"/>
  </sheetViews>
  <sheetFormatPr defaultColWidth="10.90625" defaultRowHeight="14.5" x14ac:dyDescent="0.35"/>
  <cols>
    <col min="1" max="1" width="40.7265625" customWidth="1"/>
    <col min="2" max="2" width="29.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151</v>
      </c>
    </row>
    <row r="2" spans="1:10" ht="15.5" x14ac:dyDescent="0.35">
      <c r="A2" s="6" t="s">
        <v>94</v>
      </c>
    </row>
    <row r="3" spans="1:10" ht="15.5" x14ac:dyDescent="0.35">
      <c r="A3" s="6" t="s">
        <v>41</v>
      </c>
    </row>
    <row r="4" spans="1:10" ht="15.5" x14ac:dyDescent="0.35">
      <c r="A4" s="6" t="s">
        <v>95</v>
      </c>
    </row>
    <row r="5" spans="1:10" ht="15.5" x14ac:dyDescent="0.35">
      <c r="A5" s="4" t="str">
        <f>HYPERLINK("#'Table_of_contents'!A16", "Return to table of contents")</f>
        <v>Return to table of contents</v>
      </c>
    </row>
    <row r="6" spans="1:10" ht="15.5" x14ac:dyDescent="0.35">
      <c r="A6" s="9" t="s">
        <v>152</v>
      </c>
    </row>
    <row r="7" spans="1:10" ht="62" x14ac:dyDescent="0.35">
      <c r="A7" s="10" t="s">
        <v>97</v>
      </c>
      <c r="B7" s="11" t="s">
        <v>45</v>
      </c>
      <c r="C7" s="11" t="s">
        <v>46</v>
      </c>
      <c r="D7" s="11" t="s">
        <v>47</v>
      </c>
      <c r="E7" s="11" t="s">
        <v>48</v>
      </c>
      <c r="F7" s="11" t="s">
        <v>49</v>
      </c>
      <c r="G7" s="11" t="s">
        <v>50</v>
      </c>
      <c r="H7" s="11" t="s">
        <v>51</v>
      </c>
      <c r="I7" s="11" t="s">
        <v>52</v>
      </c>
      <c r="J7" s="11" t="s">
        <v>53</v>
      </c>
    </row>
    <row r="8" spans="1:10" ht="15.5" x14ac:dyDescent="0.35">
      <c r="A8" s="12" t="s">
        <v>98</v>
      </c>
      <c r="B8" s="13">
        <v>44</v>
      </c>
      <c r="C8" s="13">
        <v>6</v>
      </c>
      <c r="D8" s="13">
        <v>25</v>
      </c>
      <c r="E8" s="13">
        <v>5</v>
      </c>
      <c r="F8" s="13">
        <v>23</v>
      </c>
      <c r="G8" s="13">
        <v>5</v>
      </c>
      <c r="H8" s="13">
        <v>9</v>
      </c>
      <c r="I8" s="13">
        <v>4</v>
      </c>
      <c r="J8" s="13">
        <v>237</v>
      </c>
    </row>
    <row r="9" spans="1:10" ht="15.5" x14ac:dyDescent="0.35">
      <c r="A9" s="12" t="s">
        <v>99</v>
      </c>
      <c r="B9" s="13">
        <v>45</v>
      </c>
      <c r="C9" s="13">
        <v>6</v>
      </c>
      <c r="D9" s="13">
        <v>29</v>
      </c>
      <c r="E9" s="13">
        <v>5</v>
      </c>
      <c r="F9" s="13">
        <v>22</v>
      </c>
      <c r="G9" s="13">
        <v>5</v>
      </c>
      <c r="H9" s="13">
        <v>4</v>
      </c>
      <c r="I9" s="13">
        <v>2</v>
      </c>
      <c r="J9" s="13">
        <v>268</v>
      </c>
    </row>
    <row r="10" spans="1:10" ht="15.5" x14ac:dyDescent="0.35">
      <c r="A10" s="12" t="s">
        <v>100</v>
      </c>
      <c r="B10" s="13">
        <v>39</v>
      </c>
      <c r="C10" s="13">
        <v>6</v>
      </c>
      <c r="D10" s="13">
        <v>26</v>
      </c>
      <c r="E10" s="13">
        <v>6</v>
      </c>
      <c r="F10" s="13">
        <v>28</v>
      </c>
      <c r="G10" s="13">
        <v>6</v>
      </c>
      <c r="H10" s="13">
        <v>7</v>
      </c>
      <c r="I10" s="13">
        <v>3</v>
      </c>
      <c r="J10" s="13">
        <v>239</v>
      </c>
    </row>
    <row r="11" spans="1:10" ht="15.5" x14ac:dyDescent="0.35">
      <c r="A11" s="12" t="s">
        <v>101</v>
      </c>
      <c r="B11" s="13">
        <v>56</v>
      </c>
      <c r="C11" s="13">
        <v>5</v>
      </c>
      <c r="D11" s="13">
        <v>21</v>
      </c>
      <c r="E11" s="13">
        <v>4</v>
      </c>
      <c r="F11" s="13">
        <v>16</v>
      </c>
      <c r="G11" s="13">
        <v>3</v>
      </c>
      <c r="H11" s="13">
        <v>7</v>
      </c>
      <c r="I11" s="13">
        <v>2</v>
      </c>
      <c r="J11" s="13">
        <v>425</v>
      </c>
    </row>
    <row r="12" spans="1:10" ht="15.5" x14ac:dyDescent="0.35">
      <c r="A12" s="12" t="s">
        <v>102</v>
      </c>
      <c r="B12" s="13">
        <v>42</v>
      </c>
      <c r="C12" s="13">
        <v>7</v>
      </c>
      <c r="D12" s="13">
        <v>32</v>
      </c>
      <c r="E12" s="13">
        <v>7</v>
      </c>
      <c r="F12" s="13">
        <v>21</v>
      </c>
      <c r="G12" s="13">
        <v>6</v>
      </c>
      <c r="H12" s="13">
        <v>4</v>
      </c>
      <c r="I12" s="13">
        <v>3</v>
      </c>
      <c r="J12" s="13">
        <v>199</v>
      </c>
    </row>
    <row r="13" spans="1:10" ht="15.5" x14ac:dyDescent="0.35">
      <c r="A13" s="12" t="s">
        <v>103</v>
      </c>
      <c r="B13" s="13">
        <v>45</v>
      </c>
      <c r="C13" s="13">
        <v>7</v>
      </c>
      <c r="D13" s="13">
        <v>29</v>
      </c>
      <c r="E13" s="13">
        <v>7</v>
      </c>
      <c r="F13" s="13">
        <v>21</v>
      </c>
      <c r="G13" s="13">
        <v>6</v>
      </c>
      <c r="H13" s="13">
        <v>5</v>
      </c>
      <c r="I13" s="13">
        <v>3</v>
      </c>
      <c r="J13" s="13">
        <v>177</v>
      </c>
    </row>
    <row r="14" spans="1:10" ht="15.5" x14ac:dyDescent="0.35">
      <c r="A14" s="12" t="s">
        <v>104</v>
      </c>
      <c r="B14" s="13">
        <v>40</v>
      </c>
      <c r="C14" s="13">
        <v>10</v>
      </c>
      <c r="D14" s="13">
        <v>26</v>
      </c>
      <c r="E14" s="13">
        <v>9</v>
      </c>
      <c r="F14" s="13">
        <v>25</v>
      </c>
      <c r="G14" s="13">
        <v>9</v>
      </c>
      <c r="H14" s="13">
        <v>8</v>
      </c>
      <c r="I14" s="13">
        <v>5</v>
      </c>
      <c r="J14" s="13">
        <v>99</v>
      </c>
    </row>
    <row r="15" spans="1:10" ht="15.5" x14ac:dyDescent="0.35">
      <c r="A15" s="12" t="s">
        <v>105</v>
      </c>
      <c r="B15" s="13">
        <v>44</v>
      </c>
      <c r="C15" s="13">
        <v>6</v>
      </c>
      <c r="D15" s="13">
        <v>27</v>
      </c>
      <c r="E15" s="13">
        <v>6</v>
      </c>
      <c r="F15" s="13">
        <v>19</v>
      </c>
      <c r="G15" s="13">
        <v>5</v>
      </c>
      <c r="H15" s="13">
        <v>9</v>
      </c>
      <c r="I15" s="13">
        <v>4</v>
      </c>
      <c r="J15" s="13">
        <v>243</v>
      </c>
    </row>
    <row r="16" spans="1:10" ht="15.5" x14ac:dyDescent="0.35">
      <c r="A16" s="12" t="s">
        <v>106</v>
      </c>
      <c r="B16" s="13">
        <v>38</v>
      </c>
      <c r="C16" s="13">
        <v>8</v>
      </c>
      <c r="D16" s="13">
        <v>34</v>
      </c>
      <c r="E16" s="13">
        <v>8</v>
      </c>
      <c r="F16" s="13">
        <v>21</v>
      </c>
      <c r="G16" s="13">
        <v>7</v>
      </c>
      <c r="H16" s="13">
        <v>7</v>
      </c>
      <c r="I16" s="13">
        <v>4</v>
      </c>
      <c r="J16" s="13">
        <v>145</v>
      </c>
    </row>
    <row r="17" spans="1:10" ht="15.5" x14ac:dyDescent="0.35">
      <c r="A17" s="12" t="s">
        <v>107</v>
      </c>
      <c r="B17" s="13">
        <v>46</v>
      </c>
      <c r="C17" s="13">
        <v>7</v>
      </c>
      <c r="D17" s="13">
        <v>26</v>
      </c>
      <c r="E17" s="13">
        <v>6</v>
      </c>
      <c r="F17" s="13">
        <v>24</v>
      </c>
      <c r="G17" s="13">
        <v>6</v>
      </c>
      <c r="H17" s="13">
        <v>5</v>
      </c>
      <c r="I17" s="13">
        <v>3</v>
      </c>
      <c r="J17" s="13">
        <v>199</v>
      </c>
    </row>
    <row r="18" spans="1:10" ht="15.5" x14ac:dyDescent="0.35">
      <c r="A18" s="12" t="s">
        <v>108</v>
      </c>
      <c r="B18" s="13">
        <v>50</v>
      </c>
      <c r="C18" s="13">
        <v>7</v>
      </c>
      <c r="D18" s="13">
        <v>29</v>
      </c>
      <c r="E18" s="13">
        <v>6</v>
      </c>
      <c r="F18" s="13">
        <v>15</v>
      </c>
      <c r="G18" s="13">
        <v>5</v>
      </c>
      <c r="H18" s="13">
        <v>6</v>
      </c>
      <c r="I18" s="13">
        <v>3</v>
      </c>
      <c r="J18" s="13">
        <v>198</v>
      </c>
    </row>
    <row r="19" spans="1:10" ht="15.5" x14ac:dyDescent="0.35">
      <c r="A19" s="12" t="s">
        <v>8</v>
      </c>
      <c r="B19" s="13">
        <v>46</v>
      </c>
      <c r="C19" s="13">
        <v>2</v>
      </c>
      <c r="D19" s="13">
        <v>27</v>
      </c>
      <c r="E19" s="13">
        <v>2</v>
      </c>
      <c r="F19" s="13">
        <v>21</v>
      </c>
      <c r="G19" s="13">
        <v>2</v>
      </c>
      <c r="H19" s="13">
        <v>7</v>
      </c>
      <c r="I19" s="13">
        <v>1</v>
      </c>
      <c r="J19" s="13">
        <v>2429</v>
      </c>
    </row>
    <row r="21" spans="1:10" ht="15.5" x14ac:dyDescent="0.35">
      <c r="A21" s="9" t="s">
        <v>153</v>
      </c>
    </row>
    <row r="22" spans="1:10" ht="62" x14ac:dyDescent="0.35">
      <c r="A22" s="10" t="s">
        <v>110</v>
      </c>
      <c r="B22" s="11" t="s">
        <v>45</v>
      </c>
      <c r="C22" s="11" t="s">
        <v>46</v>
      </c>
      <c r="D22" s="11" t="s">
        <v>47</v>
      </c>
      <c r="E22" s="11" t="s">
        <v>48</v>
      </c>
      <c r="F22" s="11" t="s">
        <v>49</v>
      </c>
      <c r="G22" s="11" t="s">
        <v>50</v>
      </c>
      <c r="H22" s="11" t="s">
        <v>51</v>
      </c>
      <c r="I22" s="11" t="s">
        <v>52</v>
      </c>
      <c r="J22" s="11" t="s">
        <v>53</v>
      </c>
    </row>
    <row r="23" spans="1:10" ht="15.5" x14ac:dyDescent="0.35">
      <c r="A23" s="12" t="s">
        <v>111</v>
      </c>
      <c r="B23" s="13">
        <v>46</v>
      </c>
      <c r="C23" s="13">
        <v>2</v>
      </c>
      <c r="D23" s="13">
        <v>27</v>
      </c>
      <c r="E23" s="13">
        <v>2</v>
      </c>
      <c r="F23" s="13">
        <v>21</v>
      </c>
      <c r="G23" s="13">
        <v>2</v>
      </c>
      <c r="H23" s="13">
        <v>7</v>
      </c>
      <c r="I23" s="13">
        <v>1</v>
      </c>
      <c r="J23" s="13">
        <v>2339</v>
      </c>
    </row>
    <row r="24" spans="1:10" ht="15.5" x14ac:dyDescent="0.35">
      <c r="A24" s="12" t="s">
        <v>112</v>
      </c>
      <c r="B24" s="13">
        <v>44</v>
      </c>
      <c r="C24" s="13">
        <v>11</v>
      </c>
      <c r="D24" s="13">
        <v>31</v>
      </c>
      <c r="E24" s="13">
        <v>10</v>
      </c>
      <c r="F24" s="13">
        <v>15</v>
      </c>
      <c r="G24" s="13">
        <v>8</v>
      </c>
      <c r="H24" s="13">
        <v>10</v>
      </c>
      <c r="I24" s="13">
        <v>7</v>
      </c>
      <c r="J24" s="13">
        <v>78</v>
      </c>
    </row>
  </sheetData>
  <pageMargins left="0.7" right="0.7" top="0.75" bottom="0.75" header="0.3" footer="0.3"/>
  <pageSetup paperSize="9" orientation="portrait" horizontalDpi="300" verticalDpi="300"/>
  <tableParts count="2">
    <tablePart r:id="rId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0"/>
  <sheetViews>
    <sheetView workbookViewId="0"/>
  </sheetViews>
  <sheetFormatPr defaultColWidth="10.90625" defaultRowHeight="14.5" x14ac:dyDescent="0.35"/>
  <cols>
    <col min="1" max="1" width="17.7265625" customWidth="1"/>
    <col min="2" max="2" width="29.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154</v>
      </c>
    </row>
    <row r="2" spans="1:10" ht="15.5" x14ac:dyDescent="0.35">
      <c r="A2" s="6" t="s">
        <v>40</v>
      </c>
    </row>
    <row r="3" spans="1:10" ht="15.5" x14ac:dyDescent="0.35">
      <c r="A3" s="6" t="s">
        <v>41</v>
      </c>
    </row>
    <row r="4" spans="1:10" ht="15.5" x14ac:dyDescent="0.35">
      <c r="A4" s="6" t="s">
        <v>141</v>
      </c>
    </row>
    <row r="5" spans="1:10" ht="15.5" x14ac:dyDescent="0.35">
      <c r="A5" s="4" t="str">
        <f>HYPERLINK("#'Table_of_contents'!A17", "Return to table of contents")</f>
        <v>Return to table of contents</v>
      </c>
    </row>
    <row r="6" spans="1:10" ht="15.5" x14ac:dyDescent="0.35">
      <c r="A6" s="9" t="s">
        <v>155</v>
      </c>
    </row>
    <row r="7" spans="1:10" ht="62" x14ac:dyDescent="0.35">
      <c r="A7" s="10" t="s">
        <v>44</v>
      </c>
      <c r="B7" s="11" t="s">
        <v>45</v>
      </c>
      <c r="C7" s="11" t="s">
        <v>46</v>
      </c>
      <c r="D7" s="11" t="s">
        <v>47</v>
      </c>
      <c r="E7" s="11" t="s">
        <v>48</v>
      </c>
      <c r="F7" s="11" t="s">
        <v>49</v>
      </c>
      <c r="G7" s="11" t="s">
        <v>50</v>
      </c>
      <c r="H7" s="11" t="s">
        <v>51</v>
      </c>
      <c r="I7" s="11" t="s">
        <v>52</v>
      </c>
      <c r="J7" s="11" t="s">
        <v>53</v>
      </c>
    </row>
    <row r="8" spans="1:10" ht="15.5" x14ac:dyDescent="0.35">
      <c r="A8" s="16">
        <v>2025</v>
      </c>
      <c r="B8" s="13">
        <v>37</v>
      </c>
      <c r="C8" s="13">
        <v>3</v>
      </c>
      <c r="D8" s="13">
        <v>33</v>
      </c>
      <c r="E8" s="13">
        <v>3</v>
      </c>
      <c r="F8" s="13">
        <v>24</v>
      </c>
      <c r="G8" s="13">
        <v>2</v>
      </c>
      <c r="H8" s="13">
        <v>6</v>
      </c>
      <c r="I8" s="13">
        <v>1</v>
      </c>
      <c r="J8" s="13">
        <v>1217</v>
      </c>
    </row>
    <row r="9" spans="1:10" ht="15.5" x14ac:dyDescent="0.35">
      <c r="A9" s="16">
        <v>2024</v>
      </c>
      <c r="B9" s="13">
        <v>47</v>
      </c>
      <c r="C9" s="13">
        <v>3</v>
      </c>
      <c r="D9" s="13">
        <v>36</v>
      </c>
      <c r="E9" s="13">
        <v>3</v>
      </c>
      <c r="F9" s="13">
        <v>14</v>
      </c>
      <c r="G9" s="13">
        <v>2</v>
      </c>
      <c r="H9" s="13">
        <v>4</v>
      </c>
      <c r="I9" s="13">
        <v>1</v>
      </c>
      <c r="J9" s="13">
        <v>1188</v>
      </c>
    </row>
    <row r="10" spans="1:10" ht="15.5" x14ac:dyDescent="0.35">
      <c r="A10" s="16">
        <v>2023</v>
      </c>
      <c r="B10" s="13">
        <v>44</v>
      </c>
      <c r="C10" s="13">
        <v>3</v>
      </c>
      <c r="D10" s="13">
        <v>38</v>
      </c>
      <c r="E10" s="13">
        <v>3</v>
      </c>
      <c r="F10" s="13">
        <v>15</v>
      </c>
      <c r="G10" s="13">
        <v>2</v>
      </c>
      <c r="H10" s="13">
        <v>3</v>
      </c>
      <c r="I10" s="13">
        <v>1</v>
      </c>
      <c r="J10" s="13">
        <v>1191</v>
      </c>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5"/>
  <sheetViews>
    <sheetView workbookViewId="0"/>
  </sheetViews>
  <sheetFormatPr defaultColWidth="10.90625" defaultRowHeight="14.5" x14ac:dyDescent="0.35"/>
  <cols>
    <col min="1" max="1" width="50.7265625" customWidth="1"/>
    <col min="2" max="2" width="30.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156</v>
      </c>
    </row>
    <row r="2" spans="1:10" ht="15.5" x14ac:dyDescent="0.35">
      <c r="A2" s="6" t="s">
        <v>55</v>
      </c>
    </row>
    <row r="3" spans="1:10" ht="15.5" x14ac:dyDescent="0.35">
      <c r="A3" s="6" t="s">
        <v>41</v>
      </c>
    </row>
    <row r="4" spans="1:10" ht="15.5" x14ac:dyDescent="0.35">
      <c r="A4" s="6" t="s">
        <v>56</v>
      </c>
    </row>
    <row r="5" spans="1:10" ht="15.5" x14ac:dyDescent="0.35">
      <c r="A5" s="4" t="str">
        <f>HYPERLINK("#'Table_of_contents'!A18", "Return to table of contents")</f>
        <v>Return to table of contents</v>
      </c>
    </row>
    <row r="6" spans="1:10" ht="15.5" x14ac:dyDescent="0.35">
      <c r="A6" s="9" t="s">
        <v>157</v>
      </c>
    </row>
    <row r="7" spans="1:10" ht="62" x14ac:dyDescent="0.35">
      <c r="A7" s="10" t="s">
        <v>58</v>
      </c>
      <c r="B7" s="11" t="s">
        <v>45</v>
      </c>
      <c r="C7" s="11" t="s">
        <v>46</v>
      </c>
      <c r="D7" s="11" t="s">
        <v>47</v>
      </c>
      <c r="E7" s="11" t="s">
        <v>48</v>
      </c>
      <c r="F7" s="11" t="s">
        <v>49</v>
      </c>
      <c r="G7" s="11" t="s">
        <v>50</v>
      </c>
      <c r="H7" s="11" t="s">
        <v>51</v>
      </c>
      <c r="I7" s="11" t="s">
        <v>52</v>
      </c>
      <c r="J7" s="11" t="s">
        <v>53</v>
      </c>
    </row>
    <row r="8" spans="1:10" ht="15.5" x14ac:dyDescent="0.35">
      <c r="A8" s="12" t="s">
        <v>59</v>
      </c>
      <c r="B8" s="13">
        <v>36</v>
      </c>
      <c r="C8" s="13">
        <v>4</v>
      </c>
      <c r="D8" s="13">
        <v>32</v>
      </c>
      <c r="E8" s="13">
        <v>4</v>
      </c>
      <c r="F8" s="13">
        <v>29</v>
      </c>
      <c r="G8" s="13">
        <v>4</v>
      </c>
      <c r="H8" s="13">
        <v>4</v>
      </c>
      <c r="I8" s="13">
        <v>2</v>
      </c>
      <c r="J8" s="13">
        <v>512</v>
      </c>
    </row>
    <row r="9" spans="1:10" ht="15.5" x14ac:dyDescent="0.35">
      <c r="A9" s="12" t="s">
        <v>60</v>
      </c>
      <c r="B9" s="13">
        <v>38</v>
      </c>
      <c r="C9" s="13">
        <v>4</v>
      </c>
      <c r="D9" s="13">
        <v>35</v>
      </c>
      <c r="E9" s="13">
        <v>4</v>
      </c>
      <c r="F9" s="13">
        <v>19</v>
      </c>
      <c r="G9" s="13">
        <v>3</v>
      </c>
      <c r="H9" s="13">
        <v>8</v>
      </c>
      <c r="I9" s="13">
        <v>2</v>
      </c>
      <c r="J9" s="13">
        <v>701</v>
      </c>
    </row>
    <row r="11" spans="1:10" ht="15.5" x14ac:dyDescent="0.35">
      <c r="A11" s="9" t="s">
        <v>158</v>
      </c>
    </row>
    <row r="12" spans="1:10" ht="62" x14ac:dyDescent="0.35">
      <c r="A12" s="10" t="s">
        <v>62</v>
      </c>
      <c r="B12" s="11" t="s">
        <v>45</v>
      </c>
      <c r="C12" s="11" t="s">
        <v>46</v>
      </c>
      <c r="D12" s="11" t="s">
        <v>47</v>
      </c>
      <c r="E12" s="11" t="s">
        <v>48</v>
      </c>
      <c r="F12" s="11" t="s">
        <v>49</v>
      </c>
      <c r="G12" s="11" t="s">
        <v>50</v>
      </c>
      <c r="H12" s="11" t="s">
        <v>51</v>
      </c>
      <c r="I12" s="11" t="s">
        <v>52</v>
      </c>
      <c r="J12" s="11" t="s">
        <v>53</v>
      </c>
    </row>
    <row r="13" spans="1:10" ht="15.5" x14ac:dyDescent="0.35">
      <c r="A13" s="12" t="s">
        <v>63</v>
      </c>
      <c r="B13" s="13">
        <v>41</v>
      </c>
      <c r="C13" s="13">
        <v>12</v>
      </c>
      <c r="D13" s="13">
        <v>22</v>
      </c>
      <c r="E13" s="13">
        <v>10</v>
      </c>
      <c r="F13" s="13">
        <v>31</v>
      </c>
      <c r="G13" s="13">
        <v>11</v>
      </c>
      <c r="H13" s="13" t="s">
        <v>64</v>
      </c>
      <c r="I13" s="13" t="s">
        <v>64</v>
      </c>
      <c r="J13" s="13">
        <v>63</v>
      </c>
    </row>
    <row r="14" spans="1:10" ht="15.5" x14ac:dyDescent="0.35">
      <c r="A14" s="12" t="s">
        <v>65</v>
      </c>
      <c r="B14" s="13">
        <v>39</v>
      </c>
      <c r="C14" s="13">
        <v>5</v>
      </c>
      <c r="D14" s="13">
        <v>32</v>
      </c>
      <c r="E14" s="13">
        <v>4</v>
      </c>
      <c r="F14" s="13">
        <v>23</v>
      </c>
      <c r="G14" s="13">
        <v>4</v>
      </c>
      <c r="H14" s="13">
        <v>7</v>
      </c>
      <c r="I14" s="13">
        <v>2</v>
      </c>
      <c r="J14" s="13">
        <v>421</v>
      </c>
    </row>
    <row r="15" spans="1:10" ht="15.5" x14ac:dyDescent="0.35">
      <c r="A15" s="12" t="s">
        <v>66</v>
      </c>
      <c r="B15" s="13">
        <v>35</v>
      </c>
      <c r="C15" s="13">
        <v>5</v>
      </c>
      <c r="D15" s="13">
        <v>36</v>
      </c>
      <c r="E15" s="13">
        <v>5</v>
      </c>
      <c r="F15" s="13">
        <v>24</v>
      </c>
      <c r="G15" s="13">
        <v>4</v>
      </c>
      <c r="H15" s="13">
        <v>6</v>
      </c>
      <c r="I15" s="13">
        <v>2</v>
      </c>
      <c r="J15" s="13">
        <v>431</v>
      </c>
    </row>
    <row r="16" spans="1:10" ht="15.5" x14ac:dyDescent="0.35">
      <c r="A16" s="12" t="s">
        <v>67</v>
      </c>
      <c r="B16" s="13">
        <v>36</v>
      </c>
      <c r="C16" s="13">
        <v>5</v>
      </c>
      <c r="D16" s="13">
        <v>38</v>
      </c>
      <c r="E16" s="13">
        <v>6</v>
      </c>
      <c r="F16" s="13">
        <v>21</v>
      </c>
      <c r="G16" s="13">
        <v>5</v>
      </c>
      <c r="H16" s="13">
        <v>5</v>
      </c>
      <c r="I16" s="13">
        <v>2</v>
      </c>
      <c r="J16" s="13">
        <v>299</v>
      </c>
    </row>
    <row r="18" spans="1:10" ht="15.5" x14ac:dyDescent="0.35">
      <c r="A18" s="9" t="s">
        <v>159</v>
      </c>
    </row>
    <row r="19" spans="1:10" ht="62" x14ac:dyDescent="0.35">
      <c r="A19" s="10" t="s">
        <v>69</v>
      </c>
      <c r="B19" s="11" t="s">
        <v>45</v>
      </c>
      <c r="C19" s="11" t="s">
        <v>46</v>
      </c>
      <c r="D19" s="11" t="s">
        <v>47</v>
      </c>
      <c r="E19" s="11" t="s">
        <v>48</v>
      </c>
      <c r="F19" s="11" t="s">
        <v>49</v>
      </c>
      <c r="G19" s="11" t="s">
        <v>50</v>
      </c>
      <c r="H19" s="11" t="s">
        <v>51</v>
      </c>
      <c r="I19" s="11" t="s">
        <v>52</v>
      </c>
      <c r="J19" s="11" t="s">
        <v>53</v>
      </c>
    </row>
    <row r="20" spans="1:10" ht="15.5" x14ac:dyDescent="0.35">
      <c r="A20" s="12" t="s">
        <v>70</v>
      </c>
      <c r="B20" s="13">
        <v>44</v>
      </c>
      <c r="C20" s="13">
        <v>5</v>
      </c>
      <c r="D20" s="13">
        <v>34</v>
      </c>
      <c r="E20" s="13">
        <v>5</v>
      </c>
      <c r="F20" s="13">
        <v>17</v>
      </c>
      <c r="G20" s="13">
        <v>4</v>
      </c>
      <c r="H20" s="13">
        <v>5</v>
      </c>
      <c r="I20" s="13">
        <v>2</v>
      </c>
      <c r="J20" s="13">
        <v>366</v>
      </c>
    </row>
    <row r="21" spans="1:10" ht="15.5" x14ac:dyDescent="0.35">
      <c r="A21" s="12" t="s">
        <v>71</v>
      </c>
      <c r="B21" s="13">
        <v>24</v>
      </c>
      <c r="C21" s="13">
        <v>4</v>
      </c>
      <c r="D21" s="13">
        <v>34</v>
      </c>
      <c r="E21" s="13">
        <v>4</v>
      </c>
      <c r="F21" s="13">
        <v>36</v>
      </c>
      <c r="G21" s="13">
        <v>4</v>
      </c>
      <c r="H21" s="13">
        <v>6</v>
      </c>
      <c r="I21" s="13">
        <v>2</v>
      </c>
      <c r="J21" s="13">
        <v>479</v>
      </c>
    </row>
    <row r="22" spans="1:10" ht="15.5" x14ac:dyDescent="0.35">
      <c r="A22" s="12" t="s">
        <v>72</v>
      </c>
      <c r="B22" s="13" t="s">
        <v>73</v>
      </c>
      <c r="C22" s="13" t="s">
        <v>73</v>
      </c>
      <c r="D22" s="13" t="s">
        <v>73</v>
      </c>
      <c r="E22" s="13" t="s">
        <v>73</v>
      </c>
      <c r="F22" s="13" t="s">
        <v>73</v>
      </c>
      <c r="G22" s="13" t="s">
        <v>73</v>
      </c>
      <c r="H22" s="13" t="s">
        <v>73</v>
      </c>
      <c r="I22" s="13" t="s">
        <v>73</v>
      </c>
      <c r="J22" s="13" t="s">
        <v>73</v>
      </c>
    </row>
    <row r="23" spans="1:10" ht="15.5" x14ac:dyDescent="0.35">
      <c r="A23" s="12" t="s">
        <v>74</v>
      </c>
      <c r="B23" s="13">
        <v>45</v>
      </c>
      <c r="C23" s="13">
        <v>6</v>
      </c>
      <c r="D23" s="13">
        <v>34</v>
      </c>
      <c r="E23" s="13">
        <v>5</v>
      </c>
      <c r="F23" s="13">
        <v>17</v>
      </c>
      <c r="G23" s="13">
        <v>4</v>
      </c>
      <c r="H23" s="13">
        <v>5</v>
      </c>
      <c r="I23" s="13">
        <v>2</v>
      </c>
      <c r="J23" s="13">
        <v>308</v>
      </c>
    </row>
    <row r="24" spans="1:10" ht="15.5" x14ac:dyDescent="0.35">
      <c r="A24" s="12" t="s">
        <v>75</v>
      </c>
      <c r="B24" s="13" t="s">
        <v>73</v>
      </c>
      <c r="C24" s="13" t="s">
        <v>73</v>
      </c>
      <c r="D24" s="13" t="s">
        <v>73</v>
      </c>
      <c r="E24" s="13" t="s">
        <v>73</v>
      </c>
      <c r="F24" s="13" t="s">
        <v>73</v>
      </c>
      <c r="G24" s="13" t="s">
        <v>73</v>
      </c>
      <c r="H24" s="13" t="s">
        <v>73</v>
      </c>
      <c r="I24" s="13" t="s">
        <v>73</v>
      </c>
      <c r="J24" s="13" t="s">
        <v>73</v>
      </c>
    </row>
    <row r="26" spans="1:10" ht="15.5" x14ac:dyDescent="0.35">
      <c r="A26" s="9" t="s">
        <v>160</v>
      </c>
    </row>
    <row r="27" spans="1:10" ht="62" x14ac:dyDescent="0.35">
      <c r="A27" s="10" t="s">
        <v>77</v>
      </c>
      <c r="B27" s="11" t="s">
        <v>45</v>
      </c>
      <c r="C27" s="11" t="s">
        <v>46</v>
      </c>
      <c r="D27" s="11" t="s">
        <v>47</v>
      </c>
      <c r="E27" s="11" t="s">
        <v>48</v>
      </c>
      <c r="F27" s="11" t="s">
        <v>49</v>
      </c>
      <c r="G27" s="11" t="s">
        <v>50</v>
      </c>
      <c r="H27" s="11" t="s">
        <v>51</v>
      </c>
      <c r="I27" s="11" t="s">
        <v>52</v>
      </c>
      <c r="J27" s="11" t="s">
        <v>53</v>
      </c>
    </row>
    <row r="28" spans="1:10" ht="31" x14ac:dyDescent="0.35">
      <c r="A28" s="2" t="s">
        <v>78</v>
      </c>
      <c r="B28" s="13">
        <v>43</v>
      </c>
      <c r="C28" s="13">
        <v>5</v>
      </c>
      <c r="D28" s="13">
        <v>30</v>
      </c>
      <c r="E28" s="13">
        <v>5</v>
      </c>
      <c r="F28" s="13">
        <v>21</v>
      </c>
      <c r="G28" s="13">
        <v>4</v>
      </c>
      <c r="H28" s="13">
        <v>6</v>
      </c>
      <c r="I28" s="13">
        <v>3</v>
      </c>
      <c r="J28" s="13">
        <v>357</v>
      </c>
    </row>
    <row r="29" spans="1:10" ht="15.5" x14ac:dyDescent="0.35">
      <c r="A29" s="2" t="s">
        <v>79</v>
      </c>
      <c r="B29" s="13">
        <v>35</v>
      </c>
      <c r="C29" s="13">
        <v>4</v>
      </c>
      <c r="D29" s="13">
        <v>35</v>
      </c>
      <c r="E29" s="13">
        <v>4</v>
      </c>
      <c r="F29" s="13">
        <v>24</v>
      </c>
      <c r="G29" s="13">
        <v>3</v>
      </c>
      <c r="H29" s="13">
        <v>6</v>
      </c>
      <c r="I29" s="13">
        <v>2</v>
      </c>
      <c r="J29" s="13">
        <v>628</v>
      </c>
    </row>
    <row r="30" spans="1:10" ht="15.5" x14ac:dyDescent="0.35">
      <c r="A30" s="2" t="s">
        <v>80</v>
      </c>
      <c r="B30" s="13">
        <v>34</v>
      </c>
      <c r="C30" s="13">
        <v>6</v>
      </c>
      <c r="D30" s="13">
        <v>35</v>
      </c>
      <c r="E30" s="13">
        <v>7</v>
      </c>
      <c r="F30" s="13">
        <v>28</v>
      </c>
      <c r="G30" s="13">
        <v>6</v>
      </c>
      <c r="H30" s="13">
        <v>3</v>
      </c>
      <c r="I30" s="13">
        <v>2</v>
      </c>
      <c r="J30" s="13">
        <v>207</v>
      </c>
    </row>
    <row r="32" spans="1:10" ht="15.5" x14ac:dyDescent="0.35">
      <c r="A32" s="9" t="s">
        <v>161</v>
      </c>
    </row>
    <row r="33" spans="1:10" ht="62" x14ac:dyDescent="0.35">
      <c r="A33" s="10" t="s">
        <v>82</v>
      </c>
      <c r="B33" s="11" t="s">
        <v>45</v>
      </c>
      <c r="C33" s="11" t="s">
        <v>46</v>
      </c>
      <c r="D33" s="11" t="s">
        <v>47</v>
      </c>
      <c r="E33" s="11" t="s">
        <v>48</v>
      </c>
      <c r="F33" s="11" t="s">
        <v>49</v>
      </c>
      <c r="G33" s="11" t="s">
        <v>50</v>
      </c>
      <c r="H33" s="11" t="s">
        <v>51</v>
      </c>
      <c r="I33" s="11" t="s">
        <v>52</v>
      </c>
      <c r="J33" s="11" t="s">
        <v>53</v>
      </c>
    </row>
    <row r="34" spans="1:10" ht="15.5" x14ac:dyDescent="0.35">
      <c r="A34" s="12" t="s">
        <v>83</v>
      </c>
      <c r="B34" s="13">
        <v>37</v>
      </c>
      <c r="C34" s="13">
        <v>6</v>
      </c>
      <c r="D34" s="13">
        <v>31</v>
      </c>
      <c r="E34" s="13">
        <v>5</v>
      </c>
      <c r="F34" s="13">
        <v>28</v>
      </c>
      <c r="G34" s="13">
        <v>5</v>
      </c>
      <c r="H34" s="13">
        <v>4</v>
      </c>
      <c r="I34" s="13">
        <v>2</v>
      </c>
      <c r="J34" s="13">
        <v>287</v>
      </c>
    </row>
    <row r="35" spans="1:10" ht="15.5" x14ac:dyDescent="0.35">
      <c r="A35" s="12" t="s">
        <v>84</v>
      </c>
      <c r="B35" s="13">
        <v>38</v>
      </c>
      <c r="C35" s="13">
        <v>3</v>
      </c>
      <c r="D35" s="13">
        <v>34</v>
      </c>
      <c r="E35" s="13">
        <v>3</v>
      </c>
      <c r="F35" s="13">
        <v>23</v>
      </c>
      <c r="G35" s="13">
        <v>3</v>
      </c>
      <c r="H35" s="13">
        <v>6</v>
      </c>
      <c r="I35" s="13">
        <v>2</v>
      </c>
      <c r="J35" s="13">
        <v>899</v>
      </c>
    </row>
    <row r="37" spans="1:10" ht="15.5" x14ac:dyDescent="0.35">
      <c r="A37" s="9" t="s">
        <v>162</v>
      </c>
    </row>
    <row r="38" spans="1:10" ht="62" x14ac:dyDescent="0.35">
      <c r="A38" s="10" t="s">
        <v>86</v>
      </c>
      <c r="B38" s="11" t="s">
        <v>45</v>
      </c>
      <c r="C38" s="11" t="s">
        <v>46</v>
      </c>
      <c r="D38" s="11" t="s">
        <v>47</v>
      </c>
      <c r="E38" s="11" t="s">
        <v>48</v>
      </c>
      <c r="F38" s="11" t="s">
        <v>49</v>
      </c>
      <c r="G38" s="11" t="s">
        <v>50</v>
      </c>
      <c r="H38" s="11" t="s">
        <v>51</v>
      </c>
      <c r="I38" s="11" t="s">
        <v>52</v>
      </c>
      <c r="J38" s="11" t="s">
        <v>53</v>
      </c>
    </row>
    <row r="39" spans="1:10" ht="15.5" x14ac:dyDescent="0.35">
      <c r="A39" s="12" t="s">
        <v>87</v>
      </c>
      <c r="B39" s="13">
        <v>35</v>
      </c>
      <c r="C39" s="13">
        <v>3</v>
      </c>
      <c r="D39" s="13">
        <v>35</v>
      </c>
      <c r="E39" s="13">
        <v>3</v>
      </c>
      <c r="F39" s="13">
        <v>25</v>
      </c>
      <c r="G39" s="13">
        <v>3</v>
      </c>
      <c r="H39" s="13">
        <v>5</v>
      </c>
      <c r="I39" s="13">
        <v>1</v>
      </c>
      <c r="J39" s="13">
        <v>1118</v>
      </c>
    </row>
    <row r="40" spans="1:10" ht="15.5" x14ac:dyDescent="0.35">
      <c r="A40" s="12" t="s">
        <v>88</v>
      </c>
      <c r="B40" s="13">
        <v>58</v>
      </c>
      <c r="C40" s="13">
        <v>11</v>
      </c>
      <c r="D40" s="13">
        <v>21</v>
      </c>
      <c r="E40" s="13">
        <v>9</v>
      </c>
      <c r="F40" s="13">
        <v>12</v>
      </c>
      <c r="G40" s="13">
        <v>7</v>
      </c>
      <c r="H40" s="13">
        <v>8</v>
      </c>
      <c r="I40" s="13">
        <v>6</v>
      </c>
      <c r="J40" s="13">
        <v>81</v>
      </c>
    </row>
    <row r="42" spans="1:10" ht="15.5" x14ac:dyDescent="0.35">
      <c r="A42" s="9" t="s">
        <v>163</v>
      </c>
    </row>
    <row r="43" spans="1:10" ht="62" x14ac:dyDescent="0.35">
      <c r="A43" s="10" t="s">
        <v>90</v>
      </c>
      <c r="B43" s="11" t="s">
        <v>45</v>
      </c>
      <c r="C43" s="11" t="s">
        <v>46</v>
      </c>
      <c r="D43" s="11" t="s">
        <v>47</v>
      </c>
      <c r="E43" s="11" t="s">
        <v>48</v>
      </c>
      <c r="F43" s="11" t="s">
        <v>49</v>
      </c>
      <c r="G43" s="11" t="s">
        <v>50</v>
      </c>
      <c r="H43" s="11" t="s">
        <v>51</v>
      </c>
      <c r="I43" s="11" t="s">
        <v>52</v>
      </c>
      <c r="J43" s="11" t="s">
        <v>53</v>
      </c>
    </row>
    <row r="44" spans="1:10" ht="15.5" x14ac:dyDescent="0.35">
      <c r="A44" s="12" t="s">
        <v>91</v>
      </c>
      <c r="B44" s="13">
        <v>36</v>
      </c>
      <c r="C44" s="13">
        <v>5</v>
      </c>
      <c r="D44" s="13">
        <v>32</v>
      </c>
      <c r="E44" s="13">
        <v>4</v>
      </c>
      <c r="F44" s="13">
        <v>26</v>
      </c>
      <c r="G44" s="13">
        <v>4</v>
      </c>
      <c r="H44" s="13">
        <v>6</v>
      </c>
      <c r="I44" s="13">
        <v>2</v>
      </c>
      <c r="J44" s="13">
        <v>426</v>
      </c>
    </row>
    <row r="45" spans="1:10" ht="15.5" x14ac:dyDescent="0.35">
      <c r="A45" s="12" t="s">
        <v>92</v>
      </c>
      <c r="B45" s="13">
        <v>38</v>
      </c>
      <c r="C45" s="13">
        <v>3</v>
      </c>
      <c r="D45" s="13">
        <v>34</v>
      </c>
      <c r="E45" s="13">
        <v>3</v>
      </c>
      <c r="F45" s="13">
        <v>22</v>
      </c>
      <c r="G45" s="13">
        <v>3</v>
      </c>
      <c r="H45" s="13">
        <v>6</v>
      </c>
      <c r="I45" s="13">
        <v>2</v>
      </c>
      <c r="J45" s="13">
        <v>791</v>
      </c>
    </row>
  </sheetData>
  <pageMargins left="0.7" right="0.7" top="0.75" bottom="0.75" header="0.3" footer="0.3"/>
  <pageSetup paperSize="9" orientation="portrait" horizontalDpi="300" verticalDpi="300"/>
  <tableParts count="7">
    <tablePart r:id="rId1"/>
    <tablePart r:id="rId2"/>
    <tablePart r:id="rId3"/>
    <tablePart r:id="rId4"/>
    <tablePart r:id="rId5"/>
    <tablePart r:id="rId6"/>
    <tablePart r:id="rId7"/>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4"/>
  <sheetViews>
    <sheetView workbookViewId="0"/>
  </sheetViews>
  <sheetFormatPr defaultColWidth="10.90625" defaultRowHeight="14.5" x14ac:dyDescent="0.35"/>
  <cols>
    <col min="1" max="1" width="40.7265625" customWidth="1"/>
    <col min="2" max="2" width="29.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164</v>
      </c>
    </row>
    <row r="2" spans="1:10" ht="15.5" x14ac:dyDescent="0.35">
      <c r="A2" s="6" t="s">
        <v>94</v>
      </c>
    </row>
    <row r="3" spans="1:10" ht="15.5" x14ac:dyDescent="0.35">
      <c r="A3" s="6" t="s">
        <v>41</v>
      </c>
    </row>
    <row r="4" spans="1:10" ht="15.5" x14ac:dyDescent="0.35">
      <c r="A4" s="6" t="s">
        <v>95</v>
      </c>
    </row>
    <row r="5" spans="1:10" ht="15.5" x14ac:dyDescent="0.35">
      <c r="A5" s="4" t="str">
        <f>HYPERLINK("#'Table_of_contents'!A19", "Return to table of contents")</f>
        <v>Return to table of contents</v>
      </c>
    </row>
    <row r="6" spans="1:10" ht="15.5" x14ac:dyDescent="0.35">
      <c r="A6" s="9" t="s">
        <v>165</v>
      </c>
    </row>
    <row r="7" spans="1:10" ht="62" x14ac:dyDescent="0.35">
      <c r="A7" s="10" t="s">
        <v>97</v>
      </c>
      <c r="B7" s="11" t="s">
        <v>45</v>
      </c>
      <c r="C7" s="11" t="s">
        <v>46</v>
      </c>
      <c r="D7" s="11" t="s">
        <v>47</v>
      </c>
      <c r="E7" s="11" t="s">
        <v>48</v>
      </c>
      <c r="F7" s="11" t="s">
        <v>49</v>
      </c>
      <c r="G7" s="11" t="s">
        <v>50</v>
      </c>
      <c r="H7" s="11" t="s">
        <v>51</v>
      </c>
      <c r="I7" s="11" t="s">
        <v>52</v>
      </c>
      <c r="J7" s="11" t="s">
        <v>53</v>
      </c>
    </row>
    <row r="8" spans="1:10" ht="15.5" x14ac:dyDescent="0.35">
      <c r="A8" s="12" t="s">
        <v>98</v>
      </c>
      <c r="B8" s="13">
        <v>38</v>
      </c>
      <c r="C8" s="13">
        <v>6</v>
      </c>
      <c r="D8" s="13">
        <v>34</v>
      </c>
      <c r="E8" s="13">
        <v>6</v>
      </c>
      <c r="F8" s="13">
        <v>24</v>
      </c>
      <c r="G8" s="13">
        <v>5</v>
      </c>
      <c r="H8" s="13">
        <v>4</v>
      </c>
      <c r="I8" s="13">
        <v>2</v>
      </c>
      <c r="J8" s="13">
        <v>235</v>
      </c>
    </row>
    <row r="9" spans="1:10" ht="15.5" x14ac:dyDescent="0.35">
      <c r="A9" s="12" t="s">
        <v>99</v>
      </c>
      <c r="B9" s="13">
        <v>34</v>
      </c>
      <c r="C9" s="13">
        <v>6</v>
      </c>
      <c r="D9" s="13">
        <v>36</v>
      </c>
      <c r="E9" s="13">
        <v>6</v>
      </c>
      <c r="F9" s="13">
        <v>24</v>
      </c>
      <c r="G9" s="13">
        <v>5</v>
      </c>
      <c r="H9" s="13">
        <v>6</v>
      </c>
      <c r="I9" s="13">
        <v>3</v>
      </c>
      <c r="J9" s="13">
        <v>266</v>
      </c>
    </row>
    <row r="10" spans="1:10" ht="15.5" x14ac:dyDescent="0.35">
      <c r="A10" s="12" t="s">
        <v>100</v>
      </c>
      <c r="B10" s="13">
        <v>44</v>
      </c>
      <c r="C10" s="13">
        <v>6</v>
      </c>
      <c r="D10" s="13">
        <v>26</v>
      </c>
      <c r="E10" s="13">
        <v>6</v>
      </c>
      <c r="F10" s="13">
        <v>25</v>
      </c>
      <c r="G10" s="13">
        <v>6</v>
      </c>
      <c r="H10" s="13">
        <v>6</v>
      </c>
      <c r="I10" s="13">
        <v>3</v>
      </c>
      <c r="J10" s="13">
        <v>238</v>
      </c>
    </row>
    <row r="11" spans="1:10" ht="15.5" x14ac:dyDescent="0.35">
      <c r="A11" s="12" t="s">
        <v>101</v>
      </c>
      <c r="B11" s="13">
        <v>49</v>
      </c>
      <c r="C11" s="13">
        <v>5</v>
      </c>
      <c r="D11" s="13">
        <v>35</v>
      </c>
      <c r="E11" s="13">
        <v>5</v>
      </c>
      <c r="F11" s="13">
        <v>11</v>
      </c>
      <c r="G11" s="13">
        <v>3</v>
      </c>
      <c r="H11" s="13">
        <v>5</v>
      </c>
      <c r="I11" s="13">
        <v>2</v>
      </c>
      <c r="J11" s="13">
        <v>417</v>
      </c>
    </row>
    <row r="12" spans="1:10" ht="15.5" x14ac:dyDescent="0.35">
      <c r="A12" s="12" t="s">
        <v>102</v>
      </c>
      <c r="B12" s="13">
        <v>35</v>
      </c>
      <c r="C12" s="13">
        <v>7</v>
      </c>
      <c r="D12" s="13">
        <v>34</v>
      </c>
      <c r="E12" s="13">
        <v>7</v>
      </c>
      <c r="F12" s="13">
        <v>23</v>
      </c>
      <c r="G12" s="13">
        <v>6</v>
      </c>
      <c r="H12" s="13">
        <v>7</v>
      </c>
      <c r="I12" s="13">
        <v>4</v>
      </c>
      <c r="J12" s="13">
        <v>200</v>
      </c>
    </row>
    <row r="13" spans="1:10" ht="15.5" x14ac:dyDescent="0.35">
      <c r="A13" s="12" t="s">
        <v>103</v>
      </c>
      <c r="B13" s="13">
        <v>47</v>
      </c>
      <c r="C13" s="13">
        <v>7</v>
      </c>
      <c r="D13" s="13">
        <v>35</v>
      </c>
      <c r="E13" s="13">
        <v>7</v>
      </c>
      <c r="F13" s="13">
        <v>15</v>
      </c>
      <c r="G13" s="13">
        <v>5</v>
      </c>
      <c r="H13" s="13">
        <v>4</v>
      </c>
      <c r="I13" s="13">
        <v>3</v>
      </c>
      <c r="J13" s="13">
        <v>177</v>
      </c>
    </row>
    <row r="14" spans="1:10" ht="15.5" x14ac:dyDescent="0.35">
      <c r="A14" s="12" t="s">
        <v>104</v>
      </c>
      <c r="B14" s="13">
        <v>42</v>
      </c>
      <c r="C14" s="13">
        <v>10</v>
      </c>
      <c r="D14" s="13">
        <v>35</v>
      </c>
      <c r="E14" s="13">
        <v>9</v>
      </c>
      <c r="F14" s="13">
        <v>19</v>
      </c>
      <c r="G14" s="13">
        <v>8</v>
      </c>
      <c r="H14" s="13">
        <v>5</v>
      </c>
      <c r="I14" s="13">
        <v>4</v>
      </c>
      <c r="J14" s="13">
        <v>98</v>
      </c>
    </row>
    <row r="15" spans="1:10" ht="15.5" x14ac:dyDescent="0.35">
      <c r="A15" s="12" t="s">
        <v>105</v>
      </c>
      <c r="B15" s="13">
        <v>36</v>
      </c>
      <c r="C15" s="13">
        <v>6</v>
      </c>
      <c r="D15" s="13">
        <v>42</v>
      </c>
      <c r="E15" s="13">
        <v>6</v>
      </c>
      <c r="F15" s="13">
        <v>16</v>
      </c>
      <c r="G15" s="13">
        <v>5</v>
      </c>
      <c r="H15" s="13">
        <v>6</v>
      </c>
      <c r="I15" s="13">
        <v>3</v>
      </c>
      <c r="J15" s="13">
        <v>242</v>
      </c>
    </row>
    <row r="16" spans="1:10" ht="15.5" x14ac:dyDescent="0.35">
      <c r="A16" s="12" t="s">
        <v>106</v>
      </c>
      <c r="B16" s="13">
        <v>46</v>
      </c>
      <c r="C16" s="13">
        <v>8</v>
      </c>
      <c r="D16" s="13">
        <v>29</v>
      </c>
      <c r="E16" s="13">
        <v>7</v>
      </c>
      <c r="F16" s="13">
        <v>21</v>
      </c>
      <c r="G16" s="13">
        <v>7</v>
      </c>
      <c r="H16" s="13">
        <v>4</v>
      </c>
      <c r="I16" s="13">
        <v>3</v>
      </c>
      <c r="J16" s="13">
        <v>141</v>
      </c>
    </row>
    <row r="17" spans="1:10" ht="15.5" x14ac:dyDescent="0.35">
      <c r="A17" s="12" t="s">
        <v>107</v>
      </c>
      <c r="B17" s="13">
        <v>41</v>
      </c>
      <c r="C17" s="13">
        <v>7</v>
      </c>
      <c r="D17" s="13">
        <v>33</v>
      </c>
      <c r="E17" s="13">
        <v>7</v>
      </c>
      <c r="F17" s="13">
        <v>21</v>
      </c>
      <c r="G17" s="13">
        <v>6</v>
      </c>
      <c r="H17" s="13">
        <v>4</v>
      </c>
      <c r="I17" s="13">
        <v>3</v>
      </c>
      <c r="J17" s="13">
        <v>197</v>
      </c>
    </row>
    <row r="18" spans="1:10" ht="15.5" x14ac:dyDescent="0.35">
      <c r="A18" s="12" t="s">
        <v>108</v>
      </c>
      <c r="B18" s="13">
        <v>39</v>
      </c>
      <c r="C18" s="13">
        <v>7</v>
      </c>
      <c r="D18" s="13">
        <v>43</v>
      </c>
      <c r="E18" s="13">
        <v>7</v>
      </c>
      <c r="F18" s="13">
        <v>14</v>
      </c>
      <c r="G18" s="13">
        <v>5</v>
      </c>
      <c r="H18" s="13">
        <v>4</v>
      </c>
      <c r="I18" s="13">
        <v>3</v>
      </c>
      <c r="J18" s="13">
        <v>194</v>
      </c>
    </row>
    <row r="19" spans="1:10" ht="15.5" x14ac:dyDescent="0.35">
      <c r="A19" s="12" t="s">
        <v>8</v>
      </c>
      <c r="B19" s="13">
        <v>42</v>
      </c>
      <c r="C19" s="13">
        <v>2</v>
      </c>
      <c r="D19" s="13">
        <v>35</v>
      </c>
      <c r="E19" s="13">
        <v>2</v>
      </c>
      <c r="F19" s="13">
        <v>19</v>
      </c>
      <c r="G19" s="13">
        <v>2</v>
      </c>
      <c r="H19" s="13">
        <v>5</v>
      </c>
      <c r="I19" s="13">
        <v>1</v>
      </c>
      <c r="J19" s="13">
        <v>2405</v>
      </c>
    </row>
    <row r="21" spans="1:10" ht="15.5" x14ac:dyDescent="0.35">
      <c r="A21" s="9" t="s">
        <v>166</v>
      </c>
    </row>
    <row r="22" spans="1:10" ht="62" x14ac:dyDescent="0.35">
      <c r="A22" s="10" t="s">
        <v>110</v>
      </c>
      <c r="B22" s="11" t="s">
        <v>45</v>
      </c>
      <c r="C22" s="11" t="s">
        <v>46</v>
      </c>
      <c r="D22" s="11" t="s">
        <v>47</v>
      </c>
      <c r="E22" s="11" t="s">
        <v>48</v>
      </c>
      <c r="F22" s="11" t="s">
        <v>49</v>
      </c>
      <c r="G22" s="11" t="s">
        <v>50</v>
      </c>
      <c r="H22" s="11" t="s">
        <v>51</v>
      </c>
      <c r="I22" s="11" t="s">
        <v>52</v>
      </c>
      <c r="J22" s="11" t="s">
        <v>53</v>
      </c>
    </row>
    <row r="23" spans="1:10" ht="15.5" x14ac:dyDescent="0.35">
      <c r="A23" s="12" t="s">
        <v>111</v>
      </c>
      <c r="B23" s="13">
        <v>42</v>
      </c>
      <c r="C23" s="13">
        <v>2</v>
      </c>
      <c r="D23" s="13">
        <v>35</v>
      </c>
      <c r="E23" s="13">
        <v>2</v>
      </c>
      <c r="F23" s="13">
        <v>19</v>
      </c>
      <c r="G23" s="13">
        <v>2</v>
      </c>
      <c r="H23" s="13">
        <v>4</v>
      </c>
      <c r="I23" s="13">
        <v>1</v>
      </c>
      <c r="J23" s="13">
        <v>2320</v>
      </c>
    </row>
    <row r="24" spans="1:10" ht="15.5" x14ac:dyDescent="0.35">
      <c r="A24" s="12" t="s">
        <v>112</v>
      </c>
      <c r="B24" s="13">
        <v>46</v>
      </c>
      <c r="C24" s="13">
        <v>11</v>
      </c>
      <c r="D24" s="13">
        <v>30</v>
      </c>
      <c r="E24" s="13">
        <v>11</v>
      </c>
      <c r="F24" s="13">
        <v>11</v>
      </c>
      <c r="G24" s="13">
        <v>7</v>
      </c>
      <c r="H24" s="13">
        <v>12</v>
      </c>
      <c r="I24" s="13">
        <v>8</v>
      </c>
      <c r="J24" s="13">
        <v>73</v>
      </c>
    </row>
  </sheetData>
  <pageMargins left="0.7" right="0.7" top="0.75" bottom="0.75" header="0.3" footer="0.3"/>
  <pageSetup paperSize="9" orientation="portrait" horizontalDpi="300" verticalDpi="300"/>
  <tableParts count="2">
    <tablePart r:id="rId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10"/>
  <sheetViews>
    <sheetView workbookViewId="0">
      <selection activeCell="A7" sqref="A7"/>
    </sheetView>
  </sheetViews>
  <sheetFormatPr defaultColWidth="10.90625" defaultRowHeight="14.5" x14ac:dyDescent="0.35"/>
  <cols>
    <col min="1" max="1" width="17.7265625" customWidth="1"/>
    <col min="2" max="2" width="29.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167</v>
      </c>
    </row>
    <row r="2" spans="1:10" ht="15.5" x14ac:dyDescent="0.35">
      <c r="A2" s="6" t="s">
        <v>40</v>
      </c>
    </row>
    <row r="3" spans="1:10" ht="15.5" x14ac:dyDescent="0.35">
      <c r="A3" s="6" t="s">
        <v>41</v>
      </c>
    </row>
    <row r="4" spans="1:10" ht="15.5" x14ac:dyDescent="0.35">
      <c r="A4" s="6" t="s">
        <v>141</v>
      </c>
    </row>
    <row r="5" spans="1:10" ht="15.5" x14ac:dyDescent="0.35">
      <c r="A5" s="4" t="str">
        <f>HYPERLINK("#'Table_of_contents'!A20", "Return to table of contents")</f>
        <v>Return to table of contents</v>
      </c>
    </row>
    <row r="6" spans="1:10" ht="15.5" x14ac:dyDescent="0.35">
      <c r="A6" s="9" t="s">
        <v>168</v>
      </c>
    </row>
    <row r="7" spans="1:10" ht="62" x14ac:dyDescent="0.35">
      <c r="A7" s="10" t="s">
        <v>44</v>
      </c>
      <c r="B7" s="11" t="s">
        <v>45</v>
      </c>
      <c r="C7" s="11" t="s">
        <v>46</v>
      </c>
      <c r="D7" s="11" t="s">
        <v>47</v>
      </c>
      <c r="E7" s="11" t="s">
        <v>48</v>
      </c>
      <c r="F7" s="11" t="s">
        <v>49</v>
      </c>
      <c r="G7" s="11" t="s">
        <v>50</v>
      </c>
      <c r="H7" s="11" t="s">
        <v>51</v>
      </c>
      <c r="I7" s="11" t="s">
        <v>52</v>
      </c>
      <c r="J7" s="11" t="s">
        <v>53</v>
      </c>
    </row>
    <row r="8" spans="1:10" ht="15.5" x14ac:dyDescent="0.35">
      <c r="A8" s="16">
        <v>2025</v>
      </c>
      <c r="B8" s="13">
        <v>69</v>
      </c>
      <c r="C8" s="13">
        <v>3</v>
      </c>
      <c r="D8" s="13">
        <v>15</v>
      </c>
      <c r="E8" s="13">
        <v>2</v>
      </c>
      <c r="F8" s="13">
        <v>13</v>
      </c>
      <c r="G8" s="13">
        <v>2</v>
      </c>
      <c r="H8" s="13">
        <v>3</v>
      </c>
      <c r="I8" s="13">
        <v>1</v>
      </c>
      <c r="J8" s="13">
        <v>1231</v>
      </c>
    </row>
    <row r="9" spans="1:10" ht="15.5" x14ac:dyDescent="0.35">
      <c r="A9" s="16">
        <v>2024</v>
      </c>
      <c r="B9" s="13">
        <v>69</v>
      </c>
      <c r="C9" s="13">
        <v>3</v>
      </c>
      <c r="D9" s="13">
        <v>17</v>
      </c>
      <c r="E9" s="13">
        <v>2</v>
      </c>
      <c r="F9" s="13">
        <v>10</v>
      </c>
      <c r="G9" s="13">
        <v>2</v>
      </c>
      <c r="H9" s="13">
        <v>4</v>
      </c>
      <c r="I9" s="13">
        <v>1</v>
      </c>
      <c r="J9" s="13">
        <v>1195</v>
      </c>
    </row>
    <row r="10" spans="1:10" ht="15.5" x14ac:dyDescent="0.35">
      <c r="A10" s="16">
        <v>2023</v>
      </c>
      <c r="B10" s="13">
        <v>66</v>
      </c>
      <c r="C10" s="13">
        <v>3</v>
      </c>
      <c r="D10" s="13">
        <v>21</v>
      </c>
      <c r="E10" s="13">
        <v>2</v>
      </c>
      <c r="F10" s="13">
        <v>9</v>
      </c>
      <c r="G10" s="13">
        <v>2</v>
      </c>
      <c r="H10" s="13">
        <v>4</v>
      </c>
      <c r="I10" s="13">
        <v>1</v>
      </c>
      <c r="J10" s="13">
        <v>1196</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workbookViewId="0"/>
  </sheetViews>
  <sheetFormatPr defaultColWidth="10.90625" defaultRowHeight="14.5" x14ac:dyDescent="0.35"/>
  <cols>
    <col min="1" max="1" width="23.7265625" customWidth="1"/>
    <col min="2" max="2" width="110.7265625" customWidth="1"/>
  </cols>
  <sheetData>
    <row r="1" spans="1:2" ht="19" x14ac:dyDescent="0.4">
      <c r="A1" s="5" t="s">
        <v>18</v>
      </c>
    </row>
    <row r="2" spans="1:2" ht="15.5" x14ac:dyDescent="0.35">
      <c r="A2" s="9" t="s">
        <v>230</v>
      </c>
      <c r="B2" s="9" t="s">
        <v>231</v>
      </c>
    </row>
    <row r="3" spans="1:2" ht="15.5" x14ac:dyDescent="0.35">
      <c r="A3" s="15" t="str">
        <f>HYPERLINK("#'Notes'!A1", "Notes")</f>
        <v>Notes</v>
      </c>
      <c r="B3" s="2" t="s">
        <v>13</v>
      </c>
    </row>
    <row r="4" spans="1:2" ht="31" x14ac:dyDescent="0.35">
      <c r="A4" s="15" t="str">
        <f>HYPERLINK("#'1a'!A1", "1a")</f>
        <v>1a</v>
      </c>
      <c r="B4" s="2" t="s">
        <v>232</v>
      </c>
    </row>
    <row r="5" spans="1:2" ht="31" x14ac:dyDescent="0.35">
      <c r="A5" s="15" t="str">
        <f>HYPERLINK("#'1b'!A1", "1b")</f>
        <v>1b</v>
      </c>
      <c r="B5" s="2" t="s">
        <v>233</v>
      </c>
    </row>
    <row r="6" spans="1:2" ht="31" x14ac:dyDescent="0.35">
      <c r="A6" s="15" t="str">
        <f>HYPERLINK("#'1c'!A1", "1c")</f>
        <v>1c</v>
      </c>
      <c r="B6" s="2" t="s">
        <v>234</v>
      </c>
    </row>
    <row r="7" spans="1:2" ht="31" x14ac:dyDescent="0.35">
      <c r="A7" s="15" t="str">
        <f>HYPERLINK("#'2a'!A1", "2a")</f>
        <v>2a</v>
      </c>
      <c r="B7" s="2" t="s">
        <v>235</v>
      </c>
    </row>
    <row r="8" spans="1:2" ht="31" x14ac:dyDescent="0.35">
      <c r="A8" s="15" t="str">
        <f>HYPERLINK("#'2b'!A1", "2b")</f>
        <v>2b</v>
      </c>
      <c r="B8" s="2" t="s">
        <v>236</v>
      </c>
    </row>
    <row r="9" spans="1:2" ht="31" x14ac:dyDescent="0.35">
      <c r="A9" s="15" t="str">
        <f>HYPERLINK("#'2c'!A1", "2c")</f>
        <v>2c</v>
      </c>
      <c r="B9" s="2" t="s">
        <v>237</v>
      </c>
    </row>
    <row r="10" spans="1:2" ht="31" x14ac:dyDescent="0.35">
      <c r="A10" s="15" t="str">
        <f>HYPERLINK("#'3a'!A1", "3a")</f>
        <v>3a</v>
      </c>
      <c r="B10" s="2" t="s">
        <v>238</v>
      </c>
    </row>
    <row r="11" spans="1:2" ht="31" x14ac:dyDescent="0.35">
      <c r="A11" s="15" t="str">
        <f>HYPERLINK("#'3b'!A1", "3b")</f>
        <v>3b</v>
      </c>
      <c r="B11" s="2" t="s">
        <v>239</v>
      </c>
    </row>
    <row r="12" spans="1:2" ht="31" x14ac:dyDescent="0.35">
      <c r="A12" s="15" t="str">
        <f>HYPERLINK("#'3c'!A1", "3c")</f>
        <v>3c</v>
      </c>
      <c r="B12" s="2" t="s">
        <v>240</v>
      </c>
    </row>
    <row r="13" spans="1:2" ht="15.5" x14ac:dyDescent="0.35">
      <c r="A13" s="15" t="str">
        <f>HYPERLINK("#'4a'!A1", "4a")</f>
        <v>4a</v>
      </c>
      <c r="B13" s="2" t="s">
        <v>241</v>
      </c>
    </row>
    <row r="14" spans="1:2" ht="15.5" x14ac:dyDescent="0.35">
      <c r="A14" s="15" t="str">
        <f>HYPERLINK("#'4b'!A1", "4b")</f>
        <v>4b</v>
      </c>
      <c r="B14" s="2" t="s">
        <v>242</v>
      </c>
    </row>
    <row r="15" spans="1:2" ht="31" x14ac:dyDescent="0.35">
      <c r="A15" s="15" t="str">
        <f>HYPERLINK("#'4c'!A1", "4c")</f>
        <v>4c</v>
      </c>
      <c r="B15" s="2" t="s">
        <v>243</v>
      </c>
    </row>
    <row r="16" spans="1:2" ht="31" x14ac:dyDescent="0.35">
      <c r="A16" s="15" t="str">
        <f>HYPERLINK("#'5a'!A1", "5a")</f>
        <v>5a</v>
      </c>
      <c r="B16" s="2" t="s">
        <v>244</v>
      </c>
    </row>
    <row r="17" spans="1:2" ht="31" x14ac:dyDescent="0.35">
      <c r="A17" s="15" t="str">
        <f>HYPERLINK("#'5b'!A1", "5b")</f>
        <v>5b</v>
      </c>
      <c r="B17" s="2" t="s">
        <v>245</v>
      </c>
    </row>
    <row r="18" spans="1:2" ht="31" x14ac:dyDescent="0.35">
      <c r="A18" s="15" t="str">
        <f>HYPERLINK("#'5c'!A1", "5c")</f>
        <v>5c</v>
      </c>
      <c r="B18" s="2" t="s">
        <v>246</v>
      </c>
    </row>
    <row r="19" spans="1:2" ht="31" x14ac:dyDescent="0.35">
      <c r="A19" s="15" t="str">
        <f>HYPERLINK("#'6a'!A1", "6a")</f>
        <v>6a</v>
      </c>
      <c r="B19" s="2" t="s">
        <v>247</v>
      </c>
    </row>
    <row r="20" spans="1:2" ht="31" x14ac:dyDescent="0.35">
      <c r="A20" s="15" t="str">
        <f>HYPERLINK("#'6b'!A1", "6b")</f>
        <v>6b</v>
      </c>
      <c r="B20" s="2" t="s">
        <v>248</v>
      </c>
    </row>
    <row r="21" spans="1:2" ht="31" x14ac:dyDescent="0.35">
      <c r="A21" s="15" t="str">
        <f>HYPERLINK("#'6c'!A1", "6c")</f>
        <v>6c</v>
      </c>
      <c r="B21" s="2" t="s">
        <v>249</v>
      </c>
    </row>
    <row r="22" spans="1:2" ht="31" x14ac:dyDescent="0.35">
      <c r="A22" s="15" t="str">
        <f>HYPERLINK("#'7a'!A1", "7a")</f>
        <v>7a</v>
      </c>
      <c r="B22" s="2" t="s">
        <v>250</v>
      </c>
    </row>
    <row r="23" spans="1:2" ht="31" x14ac:dyDescent="0.35">
      <c r="A23" s="15" t="str">
        <f>HYPERLINK("#'7b'!A1", "7b")</f>
        <v>7b</v>
      </c>
      <c r="B23" s="2" t="s">
        <v>251</v>
      </c>
    </row>
    <row r="24" spans="1:2" ht="31" x14ac:dyDescent="0.35">
      <c r="A24" s="15" t="str">
        <f>HYPERLINK("#'7c'!A1", "7c")</f>
        <v>7c</v>
      </c>
      <c r="B24" s="2" t="s">
        <v>252</v>
      </c>
    </row>
    <row r="25" spans="1:2" ht="31" x14ac:dyDescent="0.35">
      <c r="A25" s="15" t="str">
        <f>HYPERLINK("#'7d'!A1", "7d")</f>
        <v>7d</v>
      </c>
      <c r="B25" s="2" t="s">
        <v>253</v>
      </c>
    </row>
    <row r="26" spans="1:2" ht="31" x14ac:dyDescent="0.35">
      <c r="A26" s="15" t="str">
        <f>HYPERLINK("#'7e'!A1", "7e")</f>
        <v>7e</v>
      </c>
      <c r="B26" s="2" t="s">
        <v>254</v>
      </c>
    </row>
    <row r="27" spans="1:2" ht="31" x14ac:dyDescent="0.35">
      <c r="A27" s="15" t="str">
        <f>HYPERLINK("#'7f'!A1", "7f")</f>
        <v>7f</v>
      </c>
      <c r="B27" s="2" t="s">
        <v>255</v>
      </c>
    </row>
    <row r="28" spans="1:2" ht="15.5" x14ac:dyDescent="0.35">
      <c r="A28" s="15" t="str">
        <f>HYPERLINK("#'Metadata'!A1", "Metadata")</f>
        <v>Metadata</v>
      </c>
      <c r="B28" s="2" t="s">
        <v>193</v>
      </c>
    </row>
  </sheetData>
  <pageMargins left="0.7" right="0.7" top="0.75" bottom="0.75" header="0.3" footer="0.3"/>
  <pageSetup paperSize="9" orientation="portrait" horizontalDpi="300" verticalDpi="300"/>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45"/>
  <sheetViews>
    <sheetView workbookViewId="0"/>
  </sheetViews>
  <sheetFormatPr defaultColWidth="10.90625" defaultRowHeight="14.5" x14ac:dyDescent="0.35"/>
  <cols>
    <col min="1" max="1" width="50.7265625" customWidth="1"/>
    <col min="2" max="2" width="30.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169</v>
      </c>
    </row>
    <row r="2" spans="1:10" ht="15.5" x14ac:dyDescent="0.35">
      <c r="A2" s="6" t="s">
        <v>55</v>
      </c>
    </row>
    <row r="3" spans="1:10" ht="15.5" x14ac:dyDescent="0.35">
      <c r="A3" s="6" t="s">
        <v>41</v>
      </c>
    </row>
    <row r="4" spans="1:10" ht="15.5" x14ac:dyDescent="0.35">
      <c r="A4" s="6" t="s">
        <v>56</v>
      </c>
    </row>
    <row r="5" spans="1:10" ht="15.5" x14ac:dyDescent="0.35">
      <c r="A5" s="4" t="str">
        <f>HYPERLINK("#'Table_of_contents'!A21", "Return to table of contents")</f>
        <v>Return to table of contents</v>
      </c>
    </row>
    <row r="6" spans="1:10" ht="15.5" x14ac:dyDescent="0.35">
      <c r="A6" s="9" t="s">
        <v>170</v>
      </c>
    </row>
    <row r="7" spans="1:10" ht="62" x14ac:dyDescent="0.35">
      <c r="A7" s="10" t="s">
        <v>58</v>
      </c>
      <c r="B7" s="11" t="s">
        <v>45</v>
      </c>
      <c r="C7" s="11" t="s">
        <v>46</v>
      </c>
      <c r="D7" s="11" t="s">
        <v>47</v>
      </c>
      <c r="E7" s="11" t="s">
        <v>48</v>
      </c>
      <c r="F7" s="11" t="s">
        <v>49</v>
      </c>
      <c r="G7" s="11" t="s">
        <v>50</v>
      </c>
      <c r="H7" s="11" t="s">
        <v>51</v>
      </c>
      <c r="I7" s="11" t="s">
        <v>52</v>
      </c>
      <c r="J7" s="11" t="s">
        <v>53</v>
      </c>
    </row>
    <row r="8" spans="1:10" ht="15.5" x14ac:dyDescent="0.35">
      <c r="A8" s="12" t="s">
        <v>59</v>
      </c>
      <c r="B8" s="13">
        <v>64</v>
      </c>
      <c r="C8" s="13">
        <v>4</v>
      </c>
      <c r="D8" s="13">
        <v>17</v>
      </c>
      <c r="E8" s="13">
        <v>3</v>
      </c>
      <c r="F8" s="13">
        <v>15</v>
      </c>
      <c r="G8" s="13">
        <v>3</v>
      </c>
      <c r="H8" s="13">
        <v>4</v>
      </c>
      <c r="I8" s="13">
        <v>2</v>
      </c>
      <c r="J8" s="13">
        <v>519</v>
      </c>
    </row>
    <row r="9" spans="1:10" ht="15.5" x14ac:dyDescent="0.35">
      <c r="A9" s="12" t="s">
        <v>60</v>
      </c>
      <c r="B9" s="13">
        <v>74</v>
      </c>
      <c r="C9" s="13">
        <v>3</v>
      </c>
      <c r="D9" s="13">
        <v>12</v>
      </c>
      <c r="E9" s="13">
        <v>2</v>
      </c>
      <c r="F9" s="13">
        <v>11</v>
      </c>
      <c r="G9" s="13">
        <v>2</v>
      </c>
      <c r="H9" s="13">
        <v>3</v>
      </c>
      <c r="I9" s="13">
        <v>1</v>
      </c>
      <c r="J9" s="13">
        <v>708</v>
      </c>
    </row>
    <row r="11" spans="1:10" ht="15.5" x14ac:dyDescent="0.35">
      <c r="A11" s="9" t="s">
        <v>171</v>
      </c>
    </row>
    <row r="12" spans="1:10" ht="62" x14ac:dyDescent="0.35">
      <c r="A12" s="10" t="s">
        <v>62</v>
      </c>
      <c r="B12" s="11" t="s">
        <v>45</v>
      </c>
      <c r="C12" s="11" t="s">
        <v>46</v>
      </c>
      <c r="D12" s="11" t="s">
        <v>47</v>
      </c>
      <c r="E12" s="11" t="s">
        <v>48</v>
      </c>
      <c r="F12" s="11" t="s">
        <v>49</v>
      </c>
      <c r="G12" s="11" t="s">
        <v>50</v>
      </c>
      <c r="H12" s="11" t="s">
        <v>51</v>
      </c>
      <c r="I12" s="11" t="s">
        <v>52</v>
      </c>
      <c r="J12" s="11" t="s">
        <v>53</v>
      </c>
    </row>
    <row r="13" spans="1:10" ht="15.5" x14ac:dyDescent="0.35">
      <c r="A13" s="12" t="s">
        <v>63</v>
      </c>
      <c r="B13" s="13">
        <v>72</v>
      </c>
      <c r="C13" s="13">
        <v>11</v>
      </c>
      <c r="D13" s="13">
        <v>17</v>
      </c>
      <c r="E13" s="13">
        <v>9</v>
      </c>
      <c r="F13" s="13">
        <v>8</v>
      </c>
      <c r="G13" s="13">
        <v>7</v>
      </c>
      <c r="H13" s="13" t="s">
        <v>64</v>
      </c>
      <c r="I13" s="13" t="s">
        <v>64</v>
      </c>
      <c r="J13" s="13">
        <v>64</v>
      </c>
    </row>
    <row r="14" spans="1:10" ht="15.5" x14ac:dyDescent="0.35">
      <c r="A14" s="12" t="s">
        <v>65</v>
      </c>
      <c r="B14" s="13">
        <v>72</v>
      </c>
      <c r="C14" s="13">
        <v>4</v>
      </c>
      <c r="D14" s="13">
        <v>11</v>
      </c>
      <c r="E14" s="13">
        <v>3</v>
      </c>
      <c r="F14" s="13">
        <v>12</v>
      </c>
      <c r="G14" s="13">
        <v>3</v>
      </c>
      <c r="H14" s="13">
        <v>5</v>
      </c>
      <c r="I14" s="13">
        <v>2</v>
      </c>
      <c r="J14" s="13">
        <v>422</v>
      </c>
    </row>
    <row r="15" spans="1:10" ht="15.5" x14ac:dyDescent="0.35">
      <c r="A15" s="12" t="s">
        <v>66</v>
      </c>
      <c r="B15" s="13">
        <v>67</v>
      </c>
      <c r="C15" s="13">
        <v>4</v>
      </c>
      <c r="D15" s="13">
        <v>16</v>
      </c>
      <c r="E15" s="13">
        <v>3</v>
      </c>
      <c r="F15" s="13">
        <v>14</v>
      </c>
      <c r="G15" s="13">
        <v>3</v>
      </c>
      <c r="H15" s="13">
        <v>3</v>
      </c>
      <c r="I15" s="13">
        <v>2</v>
      </c>
      <c r="J15" s="13">
        <v>436</v>
      </c>
    </row>
    <row r="16" spans="1:10" ht="15.5" x14ac:dyDescent="0.35">
      <c r="A16" s="12" t="s">
        <v>67</v>
      </c>
      <c r="B16" s="13">
        <v>67</v>
      </c>
      <c r="C16" s="13">
        <v>5</v>
      </c>
      <c r="D16" s="13">
        <v>18</v>
      </c>
      <c r="E16" s="13">
        <v>4</v>
      </c>
      <c r="F16" s="13">
        <v>13</v>
      </c>
      <c r="G16" s="13">
        <v>4</v>
      </c>
      <c r="H16" s="13">
        <v>2</v>
      </c>
      <c r="I16" s="13">
        <v>2</v>
      </c>
      <c r="J16" s="13">
        <v>306</v>
      </c>
    </row>
    <row r="18" spans="1:10" ht="15.5" x14ac:dyDescent="0.35">
      <c r="A18" s="9" t="s">
        <v>172</v>
      </c>
    </row>
    <row r="19" spans="1:10" ht="62" x14ac:dyDescent="0.35">
      <c r="A19" s="10" t="s">
        <v>69</v>
      </c>
      <c r="B19" s="11" t="s">
        <v>45</v>
      </c>
      <c r="C19" s="11" t="s">
        <v>46</v>
      </c>
      <c r="D19" s="11" t="s">
        <v>47</v>
      </c>
      <c r="E19" s="11" t="s">
        <v>48</v>
      </c>
      <c r="F19" s="11" t="s">
        <v>49</v>
      </c>
      <c r="G19" s="11" t="s">
        <v>50</v>
      </c>
      <c r="H19" s="11" t="s">
        <v>51</v>
      </c>
      <c r="I19" s="11" t="s">
        <v>52</v>
      </c>
      <c r="J19" s="11" t="s">
        <v>53</v>
      </c>
    </row>
    <row r="20" spans="1:10" ht="15.5" x14ac:dyDescent="0.35">
      <c r="A20" s="12" t="s">
        <v>70</v>
      </c>
      <c r="B20" s="13">
        <v>75</v>
      </c>
      <c r="C20" s="13">
        <v>4</v>
      </c>
      <c r="D20" s="13">
        <v>13</v>
      </c>
      <c r="E20" s="13">
        <v>3</v>
      </c>
      <c r="F20" s="13">
        <v>8</v>
      </c>
      <c r="G20" s="13">
        <v>3</v>
      </c>
      <c r="H20" s="13">
        <v>4</v>
      </c>
      <c r="I20" s="13">
        <v>2</v>
      </c>
      <c r="J20" s="13">
        <v>372</v>
      </c>
    </row>
    <row r="21" spans="1:10" ht="15.5" x14ac:dyDescent="0.35">
      <c r="A21" s="12" t="s">
        <v>71</v>
      </c>
      <c r="B21" s="13">
        <v>61</v>
      </c>
      <c r="C21" s="13">
        <v>4</v>
      </c>
      <c r="D21" s="13">
        <v>17</v>
      </c>
      <c r="E21" s="13">
        <v>3</v>
      </c>
      <c r="F21" s="13">
        <v>19</v>
      </c>
      <c r="G21" s="13">
        <v>3</v>
      </c>
      <c r="H21" s="13">
        <v>3</v>
      </c>
      <c r="I21" s="13">
        <v>2</v>
      </c>
      <c r="J21" s="13">
        <v>483</v>
      </c>
    </row>
    <row r="22" spans="1:10" ht="15.5" x14ac:dyDescent="0.35">
      <c r="A22" s="12" t="s">
        <v>72</v>
      </c>
      <c r="B22" s="13" t="s">
        <v>73</v>
      </c>
      <c r="C22" s="13" t="s">
        <v>73</v>
      </c>
      <c r="D22" s="13" t="s">
        <v>73</v>
      </c>
      <c r="E22" s="13" t="s">
        <v>73</v>
      </c>
      <c r="F22" s="13" t="s">
        <v>73</v>
      </c>
      <c r="G22" s="13" t="s">
        <v>73</v>
      </c>
      <c r="H22" s="13" t="s">
        <v>73</v>
      </c>
      <c r="I22" s="13" t="s">
        <v>73</v>
      </c>
      <c r="J22" s="13" t="s">
        <v>73</v>
      </c>
    </row>
    <row r="23" spans="1:10" ht="15.5" x14ac:dyDescent="0.35">
      <c r="A23" s="12" t="s">
        <v>74</v>
      </c>
      <c r="B23" s="13">
        <v>77</v>
      </c>
      <c r="C23" s="13">
        <v>5</v>
      </c>
      <c r="D23" s="13">
        <v>11</v>
      </c>
      <c r="E23" s="13">
        <v>3</v>
      </c>
      <c r="F23" s="13">
        <v>10</v>
      </c>
      <c r="G23" s="13">
        <v>3</v>
      </c>
      <c r="H23" s="13">
        <v>3</v>
      </c>
      <c r="I23" s="13">
        <v>2</v>
      </c>
      <c r="J23" s="13">
        <v>311</v>
      </c>
    </row>
    <row r="24" spans="1:10" ht="15.5" x14ac:dyDescent="0.35">
      <c r="A24" s="12" t="s">
        <v>75</v>
      </c>
      <c r="B24" s="13" t="s">
        <v>73</v>
      </c>
      <c r="C24" s="13" t="s">
        <v>73</v>
      </c>
      <c r="D24" s="13" t="s">
        <v>73</v>
      </c>
      <c r="E24" s="13" t="s">
        <v>73</v>
      </c>
      <c r="F24" s="13" t="s">
        <v>73</v>
      </c>
      <c r="G24" s="13" t="s">
        <v>73</v>
      </c>
      <c r="H24" s="13" t="s">
        <v>73</v>
      </c>
      <c r="I24" s="13" t="s">
        <v>73</v>
      </c>
      <c r="J24" s="13" t="s">
        <v>73</v>
      </c>
    </row>
    <row r="26" spans="1:10" ht="15.5" x14ac:dyDescent="0.35">
      <c r="A26" s="9" t="s">
        <v>173</v>
      </c>
    </row>
    <row r="27" spans="1:10" ht="62" x14ac:dyDescent="0.35">
      <c r="A27" s="10" t="s">
        <v>77</v>
      </c>
      <c r="B27" s="11" t="s">
        <v>45</v>
      </c>
      <c r="C27" s="11" t="s">
        <v>46</v>
      </c>
      <c r="D27" s="11" t="s">
        <v>47</v>
      </c>
      <c r="E27" s="11" t="s">
        <v>48</v>
      </c>
      <c r="F27" s="11" t="s">
        <v>49</v>
      </c>
      <c r="G27" s="11" t="s">
        <v>50</v>
      </c>
      <c r="H27" s="11" t="s">
        <v>51</v>
      </c>
      <c r="I27" s="11" t="s">
        <v>52</v>
      </c>
      <c r="J27" s="11" t="s">
        <v>53</v>
      </c>
    </row>
    <row r="28" spans="1:10" ht="31" x14ac:dyDescent="0.35">
      <c r="A28" s="2" t="s">
        <v>78</v>
      </c>
      <c r="B28" s="13">
        <v>72</v>
      </c>
      <c r="C28" s="13">
        <v>5</v>
      </c>
      <c r="D28" s="13">
        <v>16</v>
      </c>
      <c r="E28" s="13">
        <v>4</v>
      </c>
      <c r="F28" s="13">
        <v>10</v>
      </c>
      <c r="G28" s="13">
        <v>3</v>
      </c>
      <c r="H28" s="13">
        <v>3</v>
      </c>
      <c r="I28" s="13">
        <v>2</v>
      </c>
      <c r="J28" s="13">
        <v>359</v>
      </c>
    </row>
    <row r="29" spans="1:10" ht="15.5" x14ac:dyDescent="0.35">
      <c r="A29" s="2" t="s">
        <v>79</v>
      </c>
      <c r="B29" s="13">
        <v>69</v>
      </c>
      <c r="C29" s="13">
        <v>4</v>
      </c>
      <c r="D29" s="13">
        <v>14</v>
      </c>
      <c r="E29" s="13">
        <v>3</v>
      </c>
      <c r="F29" s="13">
        <v>14</v>
      </c>
      <c r="G29" s="13">
        <v>3</v>
      </c>
      <c r="H29" s="13">
        <v>3</v>
      </c>
      <c r="I29" s="13">
        <v>1</v>
      </c>
      <c r="J29" s="13">
        <v>642</v>
      </c>
    </row>
    <row r="30" spans="1:10" ht="15.5" x14ac:dyDescent="0.35">
      <c r="A30" s="2" t="s">
        <v>80</v>
      </c>
      <c r="B30" s="13">
        <v>64</v>
      </c>
      <c r="C30" s="13">
        <v>7</v>
      </c>
      <c r="D30" s="13">
        <v>15</v>
      </c>
      <c r="E30" s="13">
        <v>5</v>
      </c>
      <c r="F30" s="13">
        <v>17</v>
      </c>
      <c r="G30" s="13">
        <v>5</v>
      </c>
      <c r="H30" s="13">
        <v>4</v>
      </c>
      <c r="I30" s="13">
        <v>3</v>
      </c>
      <c r="J30" s="13">
        <v>206</v>
      </c>
    </row>
    <row r="32" spans="1:10" ht="15.5" x14ac:dyDescent="0.35">
      <c r="A32" s="9" t="s">
        <v>174</v>
      </c>
    </row>
    <row r="33" spans="1:10" ht="62" x14ac:dyDescent="0.35">
      <c r="A33" s="10" t="s">
        <v>82</v>
      </c>
      <c r="B33" s="11" t="s">
        <v>45</v>
      </c>
      <c r="C33" s="11" t="s">
        <v>46</v>
      </c>
      <c r="D33" s="11" t="s">
        <v>47</v>
      </c>
      <c r="E33" s="11" t="s">
        <v>48</v>
      </c>
      <c r="F33" s="11" t="s">
        <v>49</v>
      </c>
      <c r="G33" s="11" t="s">
        <v>50</v>
      </c>
      <c r="H33" s="11" t="s">
        <v>51</v>
      </c>
      <c r="I33" s="11" t="s">
        <v>52</v>
      </c>
      <c r="J33" s="11" t="s">
        <v>53</v>
      </c>
    </row>
    <row r="34" spans="1:10" ht="15.5" x14ac:dyDescent="0.35">
      <c r="A34" s="12" t="s">
        <v>83</v>
      </c>
      <c r="B34" s="13">
        <v>66</v>
      </c>
      <c r="C34" s="13">
        <v>5</v>
      </c>
      <c r="D34" s="13">
        <v>15</v>
      </c>
      <c r="E34" s="13">
        <v>4</v>
      </c>
      <c r="F34" s="13">
        <v>15</v>
      </c>
      <c r="G34" s="13">
        <v>4</v>
      </c>
      <c r="H34" s="13">
        <v>4</v>
      </c>
      <c r="I34" s="13">
        <v>2</v>
      </c>
      <c r="J34" s="13">
        <v>290</v>
      </c>
    </row>
    <row r="35" spans="1:10" ht="15.5" x14ac:dyDescent="0.35">
      <c r="A35" s="12" t="s">
        <v>84</v>
      </c>
      <c r="B35" s="13">
        <v>70</v>
      </c>
      <c r="C35" s="13">
        <v>3</v>
      </c>
      <c r="D35" s="13">
        <v>15</v>
      </c>
      <c r="E35" s="13">
        <v>2</v>
      </c>
      <c r="F35" s="13">
        <v>12</v>
      </c>
      <c r="G35" s="13">
        <v>2</v>
      </c>
      <c r="H35" s="13">
        <v>3</v>
      </c>
      <c r="I35" s="13">
        <v>1</v>
      </c>
      <c r="J35" s="13">
        <v>911</v>
      </c>
    </row>
    <row r="37" spans="1:10" ht="15.5" x14ac:dyDescent="0.35">
      <c r="A37" s="9" t="s">
        <v>175</v>
      </c>
    </row>
    <row r="38" spans="1:10" ht="62" x14ac:dyDescent="0.35">
      <c r="A38" s="10" t="s">
        <v>86</v>
      </c>
      <c r="B38" s="11" t="s">
        <v>45</v>
      </c>
      <c r="C38" s="11" t="s">
        <v>46</v>
      </c>
      <c r="D38" s="11" t="s">
        <v>47</v>
      </c>
      <c r="E38" s="11" t="s">
        <v>48</v>
      </c>
      <c r="F38" s="11" t="s">
        <v>49</v>
      </c>
      <c r="G38" s="11" t="s">
        <v>50</v>
      </c>
      <c r="H38" s="11" t="s">
        <v>51</v>
      </c>
      <c r="I38" s="11" t="s">
        <v>52</v>
      </c>
      <c r="J38" s="11" t="s">
        <v>53</v>
      </c>
    </row>
    <row r="39" spans="1:10" ht="15.5" x14ac:dyDescent="0.35">
      <c r="A39" s="12" t="s">
        <v>87</v>
      </c>
      <c r="B39" s="13">
        <v>68</v>
      </c>
      <c r="C39" s="13">
        <v>3</v>
      </c>
      <c r="D39" s="13">
        <v>15</v>
      </c>
      <c r="E39" s="13">
        <v>2</v>
      </c>
      <c r="F39" s="13">
        <v>13</v>
      </c>
      <c r="G39" s="13">
        <v>2</v>
      </c>
      <c r="H39" s="13">
        <v>3</v>
      </c>
      <c r="I39" s="13">
        <v>1</v>
      </c>
      <c r="J39" s="13">
        <v>1130</v>
      </c>
    </row>
    <row r="40" spans="1:10" ht="15.5" x14ac:dyDescent="0.35">
      <c r="A40" s="12" t="s">
        <v>88</v>
      </c>
      <c r="B40" s="13">
        <v>81</v>
      </c>
      <c r="C40" s="13">
        <v>9</v>
      </c>
      <c r="D40" s="13">
        <v>10</v>
      </c>
      <c r="E40" s="13">
        <v>7</v>
      </c>
      <c r="F40" s="13">
        <v>7</v>
      </c>
      <c r="G40" s="13">
        <v>5</v>
      </c>
      <c r="H40" s="13" t="s">
        <v>64</v>
      </c>
      <c r="I40" s="13" t="s">
        <v>64</v>
      </c>
      <c r="J40" s="13">
        <v>82</v>
      </c>
    </row>
    <row r="42" spans="1:10" ht="15.5" x14ac:dyDescent="0.35">
      <c r="A42" s="9" t="s">
        <v>176</v>
      </c>
    </row>
    <row r="43" spans="1:10" ht="62" x14ac:dyDescent="0.35">
      <c r="A43" s="10" t="s">
        <v>90</v>
      </c>
      <c r="B43" s="11" t="s">
        <v>45</v>
      </c>
      <c r="C43" s="11" t="s">
        <v>46</v>
      </c>
      <c r="D43" s="11" t="s">
        <v>47</v>
      </c>
      <c r="E43" s="11" t="s">
        <v>48</v>
      </c>
      <c r="F43" s="11" t="s">
        <v>49</v>
      </c>
      <c r="G43" s="11" t="s">
        <v>50</v>
      </c>
      <c r="H43" s="11" t="s">
        <v>51</v>
      </c>
      <c r="I43" s="11" t="s">
        <v>52</v>
      </c>
      <c r="J43" s="11" t="s">
        <v>53</v>
      </c>
    </row>
    <row r="44" spans="1:10" ht="15.5" x14ac:dyDescent="0.35">
      <c r="A44" s="12" t="s">
        <v>91</v>
      </c>
      <c r="B44" s="13">
        <v>67</v>
      </c>
      <c r="C44" s="13">
        <v>4</v>
      </c>
      <c r="D44" s="13">
        <v>15</v>
      </c>
      <c r="E44" s="13">
        <v>3</v>
      </c>
      <c r="F44" s="13">
        <v>14</v>
      </c>
      <c r="G44" s="13">
        <v>3</v>
      </c>
      <c r="H44" s="13">
        <v>4</v>
      </c>
      <c r="I44" s="13">
        <v>2</v>
      </c>
      <c r="J44" s="13">
        <v>431</v>
      </c>
    </row>
    <row r="45" spans="1:10" ht="15.5" x14ac:dyDescent="0.35">
      <c r="A45" s="12" t="s">
        <v>92</v>
      </c>
      <c r="B45" s="13">
        <v>71</v>
      </c>
      <c r="C45" s="13">
        <v>3</v>
      </c>
      <c r="D45" s="13">
        <v>15</v>
      </c>
      <c r="E45" s="13">
        <v>2</v>
      </c>
      <c r="F45" s="13">
        <v>12</v>
      </c>
      <c r="G45" s="13">
        <v>2</v>
      </c>
      <c r="H45" s="13">
        <v>3</v>
      </c>
      <c r="I45" s="13">
        <v>1</v>
      </c>
      <c r="J45" s="13">
        <v>800</v>
      </c>
    </row>
  </sheetData>
  <pageMargins left="0.7" right="0.7" top="0.75" bottom="0.75" header="0.3" footer="0.3"/>
  <pageSetup paperSize="9" orientation="portrait" horizontalDpi="300" verticalDpi="300"/>
  <tableParts count="7">
    <tablePart r:id="rId1"/>
    <tablePart r:id="rId2"/>
    <tablePart r:id="rId3"/>
    <tablePart r:id="rId4"/>
    <tablePart r:id="rId5"/>
    <tablePart r:id="rId6"/>
    <tablePart r:id="rId7"/>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24"/>
  <sheetViews>
    <sheetView workbookViewId="0"/>
  </sheetViews>
  <sheetFormatPr defaultColWidth="10.90625" defaultRowHeight="14.5" x14ac:dyDescent="0.35"/>
  <cols>
    <col min="1" max="1" width="40.7265625" customWidth="1"/>
    <col min="2" max="2" width="29.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177</v>
      </c>
    </row>
    <row r="2" spans="1:10" ht="15.5" x14ac:dyDescent="0.35">
      <c r="A2" s="6" t="s">
        <v>94</v>
      </c>
    </row>
    <row r="3" spans="1:10" ht="15.5" x14ac:dyDescent="0.35">
      <c r="A3" s="6" t="s">
        <v>41</v>
      </c>
    </row>
    <row r="4" spans="1:10" ht="15.5" x14ac:dyDescent="0.35">
      <c r="A4" s="6" t="s">
        <v>95</v>
      </c>
    </row>
    <row r="5" spans="1:10" ht="15.5" x14ac:dyDescent="0.35">
      <c r="A5" s="4" t="str">
        <f>HYPERLINK("#'Table_of_contents'!A22", "Return to table of contents")</f>
        <v>Return to table of contents</v>
      </c>
    </row>
    <row r="6" spans="1:10" ht="15.5" x14ac:dyDescent="0.35">
      <c r="A6" s="9" t="s">
        <v>178</v>
      </c>
    </row>
    <row r="7" spans="1:10" ht="62" x14ac:dyDescent="0.35">
      <c r="A7" s="10" t="s">
        <v>97</v>
      </c>
      <c r="B7" s="11" t="s">
        <v>45</v>
      </c>
      <c r="C7" s="11" t="s">
        <v>46</v>
      </c>
      <c r="D7" s="11" t="s">
        <v>47</v>
      </c>
      <c r="E7" s="11" t="s">
        <v>48</v>
      </c>
      <c r="F7" s="11" t="s">
        <v>49</v>
      </c>
      <c r="G7" s="11" t="s">
        <v>50</v>
      </c>
      <c r="H7" s="11" t="s">
        <v>51</v>
      </c>
      <c r="I7" s="11" t="s">
        <v>52</v>
      </c>
      <c r="J7" s="11" t="s">
        <v>53</v>
      </c>
    </row>
    <row r="8" spans="1:10" ht="15.5" x14ac:dyDescent="0.35">
      <c r="A8" s="12" t="s">
        <v>98</v>
      </c>
      <c r="B8" s="13">
        <v>70</v>
      </c>
      <c r="C8" s="13">
        <v>6</v>
      </c>
      <c r="D8" s="13">
        <v>17</v>
      </c>
      <c r="E8" s="13">
        <v>5</v>
      </c>
      <c r="F8" s="13">
        <v>11</v>
      </c>
      <c r="G8" s="13">
        <v>4</v>
      </c>
      <c r="H8" s="13">
        <v>3</v>
      </c>
      <c r="I8" s="13">
        <v>2</v>
      </c>
      <c r="J8" s="13">
        <v>236</v>
      </c>
    </row>
    <row r="9" spans="1:10" ht="15.5" x14ac:dyDescent="0.35">
      <c r="A9" s="12" t="s">
        <v>99</v>
      </c>
      <c r="B9" s="13">
        <v>70</v>
      </c>
      <c r="C9" s="13">
        <v>5</v>
      </c>
      <c r="D9" s="13">
        <v>15</v>
      </c>
      <c r="E9" s="13">
        <v>4</v>
      </c>
      <c r="F9" s="13">
        <v>11</v>
      </c>
      <c r="G9" s="13">
        <v>4</v>
      </c>
      <c r="H9" s="13">
        <v>3</v>
      </c>
      <c r="I9" s="13">
        <v>2</v>
      </c>
      <c r="J9" s="13">
        <v>268</v>
      </c>
    </row>
    <row r="10" spans="1:10" ht="15.5" x14ac:dyDescent="0.35">
      <c r="A10" s="12" t="s">
        <v>100</v>
      </c>
      <c r="B10" s="13">
        <v>60</v>
      </c>
      <c r="C10" s="13">
        <v>6</v>
      </c>
      <c r="D10" s="13">
        <v>17</v>
      </c>
      <c r="E10" s="13">
        <v>5</v>
      </c>
      <c r="F10" s="13">
        <v>17</v>
      </c>
      <c r="G10" s="13">
        <v>5</v>
      </c>
      <c r="H10" s="13">
        <v>6</v>
      </c>
      <c r="I10" s="13">
        <v>3</v>
      </c>
      <c r="J10" s="13">
        <v>239</v>
      </c>
    </row>
    <row r="11" spans="1:10" ht="15.5" x14ac:dyDescent="0.35">
      <c r="A11" s="12" t="s">
        <v>101</v>
      </c>
      <c r="B11" s="13">
        <v>74</v>
      </c>
      <c r="C11" s="13">
        <v>4</v>
      </c>
      <c r="D11" s="13">
        <v>14</v>
      </c>
      <c r="E11" s="13">
        <v>3</v>
      </c>
      <c r="F11" s="13">
        <v>9</v>
      </c>
      <c r="G11" s="13">
        <v>3</v>
      </c>
      <c r="H11" s="13">
        <v>3</v>
      </c>
      <c r="I11" s="13">
        <v>2</v>
      </c>
      <c r="J11" s="13">
        <v>423</v>
      </c>
    </row>
    <row r="12" spans="1:10" ht="15.5" x14ac:dyDescent="0.35">
      <c r="A12" s="12" t="s">
        <v>102</v>
      </c>
      <c r="B12" s="13">
        <v>68</v>
      </c>
      <c r="C12" s="13">
        <v>6</v>
      </c>
      <c r="D12" s="13">
        <v>17</v>
      </c>
      <c r="E12" s="13">
        <v>5</v>
      </c>
      <c r="F12" s="13">
        <v>11</v>
      </c>
      <c r="G12" s="13">
        <v>4</v>
      </c>
      <c r="H12" s="13">
        <v>4</v>
      </c>
      <c r="I12" s="13">
        <v>3</v>
      </c>
      <c r="J12" s="13">
        <v>202</v>
      </c>
    </row>
    <row r="13" spans="1:10" ht="15.5" x14ac:dyDescent="0.35">
      <c r="A13" s="12" t="s">
        <v>103</v>
      </c>
      <c r="B13" s="13">
        <v>73</v>
      </c>
      <c r="C13" s="13">
        <v>7</v>
      </c>
      <c r="D13" s="13">
        <v>17</v>
      </c>
      <c r="E13" s="13">
        <v>6</v>
      </c>
      <c r="F13" s="13">
        <v>8</v>
      </c>
      <c r="G13" s="13">
        <v>4</v>
      </c>
      <c r="H13" s="13" t="s">
        <v>64</v>
      </c>
      <c r="I13" s="13" t="s">
        <v>64</v>
      </c>
      <c r="J13" s="13">
        <v>177</v>
      </c>
    </row>
    <row r="14" spans="1:10" ht="15.5" x14ac:dyDescent="0.35">
      <c r="A14" s="12" t="s">
        <v>104</v>
      </c>
      <c r="B14" s="13">
        <v>71</v>
      </c>
      <c r="C14" s="13">
        <v>9</v>
      </c>
      <c r="D14" s="13">
        <v>18</v>
      </c>
      <c r="E14" s="13">
        <v>8</v>
      </c>
      <c r="F14" s="13">
        <v>7</v>
      </c>
      <c r="G14" s="13">
        <v>5</v>
      </c>
      <c r="H14" s="13">
        <v>4</v>
      </c>
      <c r="I14" s="13">
        <v>4</v>
      </c>
      <c r="J14" s="13">
        <v>98</v>
      </c>
    </row>
    <row r="15" spans="1:10" ht="15.5" x14ac:dyDescent="0.35">
      <c r="A15" s="12" t="s">
        <v>105</v>
      </c>
      <c r="B15" s="13">
        <v>69</v>
      </c>
      <c r="C15" s="13">
        <v>6</v>
      </c>
      <c r="D15" s="13">
        <v>14</v>
      </c>
      <c r="E15" s="13">
        <v>4</v>
      </c>
      <c r="F15" s="13">
        <v>12</v>
      </c>
      <c r="G15" s="13">
        <v>4</v>
      </c>
      <c r="H15" s="13">
        <v>4</v>
      </c>
      <c r="I15" s="13">
        <v>3</v>
      </c>
      <c r="J15" s="13">
        <v>242</v>
      </c>
    </row>
    <row r="16" spans="1:10" ht="15.5" x14ac:dyDescent="0.35">
      <c r="A16" s="12" t="s">
        <v>106</v>
      </c>
      <c r="B16" s="13">
        <v>65</v>
      </c>
      <c r="C16" s="13">
        <v>8</v>
      </c>
      <c r="D16" s="13">
        <v>20</v>
      </c>
      <c r="E16" s="13">
        <v>6</v>
      </c>
      <c r="F16" s="13">
        <v>11</v>
      </c>
      <c r="G16" s="13">
        <v>5</v>
      </c>
      <c r="H16" s="13">
        <v>4</v>
      </c>
      <c r="I16" s="13">
        <v>3</v>
      </c>
      <c r="J16" s="13">
        <v>146</v>
      </c>
    </row>
    <row r="17" spans="1:10" ht="15.5" x14ac:dyDescent="0.35">
      <c r="A17" s="12" t="s">
        <v>107</v>
      </c>
      <c r="B17" s="13">
        <v>65</v>
      </c>
      <c r="C17" s="13">
        <v>7</v>
      </c>
      <c r="D17" s="13">
        <v>15</v>
      </c>
      <c r="E17" s="13">
        <v>5</v>
      </c>
      <c r="F17" s="13">
        <v>16</v>
      </c>
      <c r="G17" s="13">
        <v>5</v>
      </c>
      <c r="H17" s="13">
        <v>4</v>
      </c>
      <c r="I17" s="13">
        <v>3</v>
      </c>
      <c r="J17" s="13">
        <v>199</v>
      </c>
    </row>
    <row r="18" spans="1:10" ht="15.5" x14ac:dyDescent="0.35">
      <c r="A18" s="12" t="s">
        <v>108</v>
      </c>
      <c r="B18" s="13">
        <v>72</v>
      </c>
      <c r="C18" s="13">
        <v>6</v>
      </c>
      <c r="D18" s="13">
        <v>16</v>
      </c>
      <c r="E18" s="13">
        <v>5</v>
      </c>
      <c r="F18" s="13">
        <v>9</v>
      </c>
      <c r="G18" s="13">
        <v>4</v>
      </c>
      <c r="H18" s="13">
        <v>3</v>
      </c>
      <c r="I18" s="13">
        <v>2</v>
      </c>
      <c r="J18" s="13">
        <v>196</v>
      </c>
    </row>
    <row r="19" spans="1:10" ht="15.5" x14ac:dyDescent="0.35">
      <c r="A19" s="12" t="s">
        <v>8</v>
      </c>
      <c r="B19" s="13">
        <v>69</v>
      </c>
      <c r="C19" s="13">
        <v>2</v>
      </c>
      <c r="D19" s="13">
        <v>16</v>
      </c>
      <c r="E19" s="13">
        <v>1</v>
      </c>
      <c r="F19" s="13">
        <v>11</v>
      </c>
      <c r="G19" s="13">
        <v>1</v>
      </c>
      <c r="H19" s="13">
        <v>4</v>
      </c>
      <c r="I19" s="13">
        <v>1</v>
      </c>
      <c r="J19" s="13">
        <v>2426</v>
      </c>
    </row>
    <row r="21" spans="1:10" ht="15.5" x14ac:dyDescent="0.35">
      <c r="A21" s="9" t="s">
        <v>179</v>
      </c>
    </row>
    <row r="22" spans="1:10" ht="62" x14ac:dyDescent="0.35">
      <c r="A22" s="10" t="s">
        <v>110</v>
      </c>
      <c r="B22" s="11" t="s">
        <v>45</v>
      </c>
      <c r="C22" s="11" t="s">
        <v>46</v>
      </c>
      <c r="D22" s="11" t="s">
        <v>47</v>
      </c>
      <c r="E22" s="11" t="s">
        <v>48</v>
      </c>
      <c r="F22" s="11" t="s">
        <v>49</v>
      </c>
      <c r="G22" s="11" t="s">
        <v>50</v>
      </c>
      <c r="H22" s="11" t="s">
        <v>51</v>
      </c>
      <c r="I22" s="11" t="s">
        <v>52</v>
      </c>
      <c r="J22" s="11" t="s">
        <v>53</v>
      </c>
    </row>
    <row r="23" spans="1:10" ht="15.5" x14ac:dyDescent="0.35">
      <c r="A23" s="12" t="s">
        <v>111</v>
      </c>
      <c r="B23" s="13">
        <v>70</v>
      </c>
      <c r="C23" s="13">
        <v>2</v>
      </c>
      <c r="D23" s="13">
        <v>16</v>
      </c>
      <c r="E23" s="13">
        <v>1</v>
      </c>
      <c r="F23" s="13">
        <v>11</v>
      </c>
      <c r="G23" s="13">
        <v>1</v>
      </c>
      <c r="H23" s="13">
        <v>3</v>
      </c>
      <c r="I23" s="13">
        <v>1</v>
      </c>
      <c r="J23" s="13">
        <v>2340</v>
      </c>
    </row>
    <row r="24" spans="1:10" ht="15.5" x14ac:dyDescent="0.35">
      <c r="A24" s="12" t="s">
        <v>112</v>
      </c>
      <c r="B24" s="13">
        <v>59</v>
      </c>
      <c r="C24" s="13">
        <v>11</v>
      </c>
      <c r="D24" s="13">
        <v>17</v>
      </c>
      <c r="E24" s="13">
        <v>9</v>
      </c>
      <c r="F24" s="13">
        <v>12</v>
      </c>
      <c r="G24" s="13">
        <v>7</v>
      </c>
      <c r="H24" s="13">
        <v>11</v>
      </c>
      <c r="I24" s="13">
        <v>7</v>
      </c>
      <c r="J24" s="13">
        <v>75</v>
      </c>
    </row>
  </sheetData>
  <pageMargins left="0.7" right="0.7" top="0.75" bottom="0.75" header="0.3" footer="0.3"/>
  <pageSetup paperSize="9" orientation="portrait" horizontalDpi="300" verticalDpi="300"/>
  <tableParts count="2">
    <tablePart r:id="rId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86"/>
  <sheetViews>
    <sheetView workbookViewId="0">
      <selection activeCell="A7" sqref="A7"/>
    </sheetView>
  </sheetViews>
  <sheetFormatPr defaultColWidth="10.90625" defaultRowHeight="14.5" x14ac:dyDescent="0.35"/>
  <cols>
    <col min="1" max="1" width="30.7265625" customWidth="1"/>
    <col min="2" max="3" width="70.7265625" customWidth="1"/>
    <col min="4" max="4" width="18.7265625" customWidth="1"/>
  </cols>
  <sheetData>
    <row r="1" spans="1:4" ht="18" x14ac:dyDescent="0.4">
      <c r="A1" s="8" t="s">
        <v>180</v>
      </c>
    </row>
    <row r="2" spans="1:4" ht="15.5" x14ac:dyDescent="0.35">
      <c r="A2" s="6" t="s">
        <v>40</v>
      </c>
    </row>
    <row r="3" spans="1:4" ht="15.5" x14ac:dyDescent="0.35">
      <c r="A3" s="6" t="s">
        <v>41</v>
      </c>
    </row>
    <row r="4" spans="1:4" ht="15.5" x14ac:dyDescent="0.35">
      <c r="A4" s="6" t="s">
        <v>42</v>
      </c>
    </row>
    <row r="5" spans="1:4" ht="15.5" x14ac:dyDescent="0.35">
      <c r="A5" s="4" t="str">
        <f>HYPERLINK("#'Table_of_contents'!A23", "Return to table of contents")</f>
        <v>Return to table of contents</v>
      </c>
    </row>
    <row r="6" spans="1:4" ht="15.5" x14ac:dyDescent="0.35">
      <c r="A6" s="9"/>
    </row>
    <row r="7" spans="1:4" ht="15.5" x14ac:dyDescent="0.35">
      <c r="A7" s="10" t="s">
        <v>181</v>
      </c>
      <c r="B7" s="10" t="s">
        <v>182</v>
      </c>
      <c r="C7" s="10" t="s">
        <v>183</v>
      </c>
      <c r="D7" s="10" t="s">
        <v>184</v>
      </c>
    </row>
    <row r="8" spans="1:4" ht="15.5" x14ac:dyDescent="0.35">
      <c r="A8" s="12" t="s">
        <v>185</v>
      </c>
      <c r="B8" s="16">
        <v>2025</v>
      </c>
      <c r="C8" s="16">
        <v>2024</v>
      </c>
      <c r="D8" s="12" t="s">
        <v>186</v>
      </c>
    </row>
    <row r="9" spans="1:4" ht="15.5" x14ac:dyDescent="0.35">
      <c r="A9" s="12" t="s">
        <v>185</v>
      </c>
      <c r="B9" s="16">
        <v>2025</v>
      </c>
      <c r="C9" s="16">
        <v>2023</v>
      </c>
      <c r="D9" s="12" t="s">
        <v>186</v>
      </c>
    </row>
    <row r="10" spans="1:4" ht="15.5" x14ac:dyDescent="0.35">
      <c r="A10" s="12" t="s">
        <v>185</v>
      </c>
      <c r="B10" s="16">
        <v>2025</v>
      </c>
      <c r="C10" s="16">
        <v>2022</v>
      </c>
      <c r="D10" s="12" t="s">
        <v>186</v>
      </c>
    </row>
    <row r="11" spans="1:4" ht="15.5" x14ac:dyDescent="0.35">
      <c r="A11" s="12" t="s">
        <v>185</v>
      </c>
      <c r="B11" s="16">
        <v>2025</v>
      </c>
      <c r="C11" s="16">
        <v>2021</v>
      </c>
      <c r="D11" s="12" t="s">
        <v>186</v>
      </c>
    </row>
    <row r="12" spans="1:4" ht="15.5" x14ac:dyDescent="0.35">
      <c r="A12" s="12" t="s">
        <v>185</v>
      </c>
      <c r="B12" s="16">
        <v>2025</v>
      </c>
      <c r="C12" s="16">
        <v>2020</v>
      </c>
      <c r="D12" s="12" t="s">
        <v>186</v>
      </c>
    </row>
    <row r="13" spans="1:4" ht="15.5" x14ac:dyDescent="0.35">
      <c r="A13" s="12" t="s">
        <v>185</v>
      </c>
      <c r="B13" s="16">
        <v>2025</v>
      </c>
      <c r="C13" s="16">
        <v>2019</v>
      </c>
      <c r="D13" s="12" t="s">
        <v>186</v>
      </c>
    </row>
    <row r="14" spans="1:4" ht="15.5" x14ac:dyDescent="0.35">
      <c r="A14" s="12" t="s">
        <v>185</v>
      </c>
      <c r="B14" s="16">
        <v>2025</v>
      </c>
      <c r="C14" s="16">
        <v>2018</v>
      </c>
      <c r="D14" s="12" t="s">
        <v>186</v>
      </c>
    </row>
    <row r="15" spans="1:4" ht="15.5" x14ac:dyDescent="0.35">
      <c r="A15" s="12" t="s">
        <v>58</v>
      </c>
      <c r="B15" s="12" t="s">
        <v>59</v>
      </c>
      <c r="C15" s="12" t="s">
        <v>60</v>
      </c>
      <c r="D15" s="12" t="s">
        <v>187</v>
      </c>
    </row>
    <row r="16" spans="1:4" ht="15.5" x14ac:dyDescent="0.35">
      <c r="A16" s="12" t="s">
        <v>62</v>
      </c>
      <c r="B16" s="12" t="s">
        <v>63</v>
      </c>
      <c r="C16" s="12" t="s">
        <v>65</v>
      </c>
      <c r="D16" s="12" t="s">
        <v>187</v>
      </c>
    </row>
    <row r="17" spans="1:4" ht="15.5" x14ac:dyDescent="0.35">
      <c r="A17" s="12" t="s">
        <v>62</v>
      </c>
      <c r="B17" s="12" t="s">
        <v>63</v>
      </c>
      <c r="C17" s="12" t="s">
        <v>66</v>
      </c>
      <c r="D17" s="12" t="s">
        <v>187</v>
      </c>
    </row>
    <row r="18" spans="1:4" ht="15.5" x14ac:dyDescent="0.35">
      <c r="A18" s="12" t="s">
        <v>62</v>
      </c>
      <c r="B18" s="12" t="s">
        <v>63</v>
      </c>
      <c r="C18" s="12" t="s">
        <v>67</v>
      </c>
      <c r="D18" s="12" t="s">
        <v>187</v>
      </c>
    </row>
    <row r="19" spans="1:4" ht="15.5" x14ac:dyDescent="0.35">
      <c r="A19" s="12" t="s">
        <v>62</v>
      </c>
      <c r="B19" s="12" t="s">
        <v>65</v>
      </c>
      <c r="C19" s="12" t="s">
        <v>66</v>
      </c>
      <c r="D19" s="12" t="s">
        <v>187</v>
      </c>
    </row>
    <row r="20" spans="1:4" ht="15.5" x14ac:dyDescent="0.35">
      <c r="A20" s="12" t="s">
        <v>62</v>
      </c>
      <c r="B20" s="12" t="s">
        <v>65</v>
      </c>
      <c r="C20" s="12" t="s">
        <v>67</v>
      </c>
      <c r="D20" s="12" t="s">
        <v>187</v>
      </c>
    </row>
    <row r="21" spans="1:4" ht="15.5" x14ac:dyDescent="0.35">
      <c r="A21" s="12" t="s">
        <v>62</v>
      </c>
      <c r="B21" s="12" t="s">
        <v>66</v>
      </c>
      <c r="C21" s="12" t="s">
        <v>67</v>
      </c>
      <c r="D21" s="12" t="s">
        <v>187</v>
      </c>
    </row>
    <row r="22" spans="1:4" ht="15.5" x14ac:dyDescent="0.35">
      <c r="A22" s="12" t="s">
        <v>69</v>
      </c>
      <c r="B22" s="12" t="s">
        <v>70</v>
      </c>
      <c r="C22" s="12" t="s">
        <v>71</v>
      </c>
      <c r="D22" s="12" t="s">
        <v>186</v>
      </c>
    </row>
    <row r="23" spans="1:4" ht="15.5" x14ac:dyDescent="0.35">
      <c r="A23" s="12" t="s">
        <v>69</v>
      </c>
      <c r="B23" s="12" t="s">
        <v>70</v>
      </c>
      <c r="C23" s="12" t="s">
        <v>74</v>
      </c>
      <c r="D23" s="12" t="s">
        <v>187</v>
      </c>
    </row>
    <row r="24" spans="1:4" ht="15.5" x14ac:dyDescent="0.35">
      <c r="A24" s="12" t="s">
        <v>69</v>
      </c>
      <c r="B24" s="12" t="s">
        <v>71</v>
      </c>
      <c r="C24" s="12" t="s">
        <v>74</v>
      </c>
      <c r="D24" s="12" t="s">
        <v>186</v>
      </c>
    </row>
    <row r="25" spans="1:4" ht="15.5" x14ac:dyDescent="0.35">
      <c r="A25" s="12" t="s">
        <v>77</v>
      </c>
      <c r="B25" s="12" t="s">
        <v>78</v>
      </c>
      <c r="C25" s="12" t="s">
        <v>79</v>
      </c>
      <c r="D25" s="12" t="s">
        <v>187</v>
      </c>
    </row>
    <row r="26" spans="1:4" ht="15.5" x14ac:dyDescent="0.35">
      <c r="A26" s="12" t="s">
        <v>77</v>
      </c>
      <c r="B26" s="12" t="s">
        <v>78</v>
      </c>
      <c r="C26" s="12" t="s">
        <v>80</v>
      </c>
      <c r="D26" s="12" t="s">
        <v>187</v>
      </c>
    </row>
    <row r="27" spans="1:4" ht="15.5" x14ac:dyDescent="0.35">
      <c r="A27" s="12" t="s">
        <v>77</v>
      </c>
      <c r="B27" s="12" t="s">
        <v>79</v>
      </c>
      <c r="C27" s="12" t="s">
        <v>80</v>
      </c>
      <c r="D27" s="12" t="s">
        <v>187</v>
      </c>
    </row>
    <row r="28" spans="1:4" ht="15.5" x14ac:dyDescent="0.35">
      <c r="A28" s="12" t="s">
        <v>82</v>
      </c>
      <c r="B28" s="12" t="s">
        <v>83</v>
      </c>
      <c r="C28" s="12" t="s">
        <v>84</v>
      </c>
      <c r="D28" s="12" t="s">
        <v>187</v>
      </c>
    </row>
    <row r="29" spans="1:4" ht="15.5" x14ac:dyDescent="0.35">
      <c r="A29" s="12" t="s">
        <v>86</v>
      </c>
      <c r="B29" s="12" t="s">
        <v>87</v>
      </c>
      <c r="C29" s="12" t="s">
        <v>88</v>
      </c>
      <c r="D29" s="12" t="s">
        <v>186</v>
      </c>
    </row>
    <row r="30" spans="1:4" ht="15.5" x14ac:dyDescent="0.35">
      <c r="A30" s="12" t="s">
        <v>90</v>
      </c>
      <c r="B30" s="12" t="s">
        <v>92</v>
      </c>
      <c r="C30" s="12" t="s">
        <v>91</v>
      </c>
      <c r="D30" s="12" t="s">
        <v>186</v>
      </c>
    </row>
    <row r="31" spans="1:4" ht="15.5" x14ac:dyDescent="0.35">
      <c r="A31" s="12" t="s">
        <v>97</v>
      </c>
      <c r="B31" s="12" t="s">
        <v>98</v>
      </c>
      <c r="C31" s="12" t="s">
        <v>99</v>
      </c>
      <c r="D31" s="12" t="s">
        <v>187</v>
      </c>
    </row>
    <row r="32" spans="1:4" ht="15.5" x14ac:dyDescent="0.35">
      <c r="A32" s="12" t="s">
        <v>97</v>
      </c>
      <c r="B32" s="12" t="s">
        <v>98</v>
      </c>
      <c r="C32" s="12" t="s">
        <v>100</v>
      </c>
      <c r="D32" s="12" t="s">
        <v>187</v>
      </c>
    </row>
    <row r="33" spans="1:4" ht="15.5" x14ac:dyDescent="0.35">
      <c r="A33" s="12" t="s">
        <v>97</v>
      </c>
      <c r="B33" s="12" t="s">
        <v>98</v>
      </c>
      <c r="C33" s="12" t="s">
        <v>101</v>
      </c>
      <c r="D33" s="12" t="s">
        <v>186</v>
      </c>
    </row>
    <row r="34" spans="1:4" ht="15.5" x14ac:dyDescent="0.35">
      <c r="A34" s="12" t="s">
        <v>97</v>
      </c>
      <c r="B34" s="12" t="s">
        <v>98</v>
      </c>
      <c r="C34" s="12" t="s">
        <v>102</v>
      </c>
      <c r="D34" s="12" t="s">
        <v>187</v>
      </c>
    </row>
    <row r="35" spans="1:4" ht="15.5" x14ac:dyDescent="0.35">
      <c r="A35" s="12" t="s">
        <v>97</v>
      </c>
      <c r="B35" s="12" t="s">
        <v>98</v>
      </c>
      <c r="C35" s="12" t="s">
        <v>103</v>
      </c>
      <c r="D35" s="12" t="s">
        <v>187</v>
      </c>
    </row>
    <row r="36" spans="1:4" ht="15.5" x14ac:dyDescent="0.35">
      <c r="A36" s="12" t="s">
        <v>97</v>
      </c>
      <c r="B36" s="12" t="s">
        <v>98</v>
      </c>
      <c r="C36" s="12" t="s">
        <v>104</v>
      </c>
      <c r="D36" s="12" t="s">
        <v>187</v>
      </c>
    </row>
    <row r="37" spans="1:4" ht="15.5" x14ac:dyDescent="0.35">
      <c r="A37" s="12" t="s">
        <v>97</v>
      </c>
      <c r="B37" s="12" t="s">
        <v>98</v>
      </c>
      <c r="C37" s="12" t="s">
        <v>105</v>
      </c>
      <c r="D37" s="12" t="s">
        <v>187</v>
      </c>
    </row>
    <row r="38" spans="1:4" ht="15.5" x14ac:dyDescent="0.35">
      <c r="A38" s="12" t="s">
        <v>97</v>
      </c>
      <c r="B38" s="12" t="s">
        <v>98</v>
      </c>
      <c r="C38" s="12" t="s">
        <v>107</v>
      </c>
      <c r="D38" s="12" t="s">
        <v>187</v>
      </c>
    </row>
    <row r="39" spans="1:4" ht="15.5" x14ac:dyDescent="0.35">
      <c r="A39" s="12" t="s">
        <v>97</v>
      </c>
      <c r="B39" s="12" t="s">
        <v>98</v>
      </c>
      <c r="C39" s="12" t="s">
        <v>106</v>
      </c>
      <c r="D39" s="12" t="s">
        <v>187</v>
      </c>
    </row>
    <row r="40" spans="1:4" ht="15.5" x14ac:dyDescent="0.35">
      <c r="A40" s="12" t="s">
        <v>97</v>
      </c>
      <c r="B40" s="12" t="s">
        <v>98</v>
      </c>
      <c r="C40" s="12" t="s">
        <v>108</v>
      </c>
      <c r="D40" s="12" t="s">
        <v>186</v>
      </c>
    </row>
    <row r="41" spans="1:4" ht="15.5" x14ac:dyDescent="0.35">
      <c r="A41" s="12" t="s">
        <v>97</v>
      </c>
      <c r="B41" s="12" t="s">
        <v>99</v>
      </c>
      <c r="C41" s="12" t="s">
        <v>100</v>
      </c>
      <c r="D41" s="12" t="s">
        <v>186</v>
      </c>
    </row>
    <row r="42" spans="1:4" ht="15.5" x14ac:dyDescent="0.35">
      <c r="A42" s="12" t="s">
        <v>97</v>
      </c>
      <c r="B42" s="12" t="s">
        <v>99</v>
      </c>
      <c r="C42" s="12" t="s">
        <v>101</v>
      </c>
      <c r="D42" s="12" t="s">
        <v>186</v>
      </c>
    </row>
    <row r="43" spans="1:4" ht="15.5" x14ac:dyDescent="0.35">
      <c r="A43" s="12" t="s">
        <v>97</v>
      </c>
      <c r="B43" s="12" t="s">
        <v>99</v>
      </c>
      <c r="C43" s="12" t="s">
        <v>102</v>
      </c>
      <c r="D43" s="12" t="s">
        <v>187</v>
      </c>
    </row>
    <row r="44" spans="1:4" ht="15.5" x14ac:dyDescent="0.35">
      <c r="A44" s="12" t="s">
        <v>97</v>
      </c>
      <c r="B44" s="12" t="s">
        <v>99</v>
      </c>
      <c r="C44" s="12" t="s">
        <v>103</v>
      </c>
      <c r="D44" s="12" t="s">
        <v>187</v>
      </c>
    </row>
    <row r="45" spans="1:4" ht="15.5" x14ac:dyDescent="0.35">
      <c r="A45" s="12" t="s">
        <v>97</v>
      </c>
      <c r="B45" s="12" t="s">
        <v>99</v>
      </c>
      <c r="C45" s="12" t="s">
        <v>104</v>
      </c>
      <c r="D45" s="12" t="s">
        <v>187</v>
      </c>
    </row>
    <row r="46" spans="1:4" ht="15.5" x14ac:dyDescent="0.35">
      <c r="A46" s="12" t="s">
        <v>97</v>
      </c>
      <c r="B46" s="12" t="s">
        <v>99</v>
      </c>
      <c r="C46" s="12" t="s">
        <v>105</v>
      </c>
      <c r="D46" s="12" t="s">
        <v>187</v>
      </c>
    </row>
    <row r="47" spans="1:4" ht="15.5" x14ac:dyDescent="0.35">
      <c r="A47" s="12" t="s">
        <v>97</v>
      </c>
      <c r="B47" s="12" t="s">
        <v>99</v>
      </c>
      <c r="C47" s="12" t="s">
        <v>107</v>
      </c>
      <c r="D47" s="12" t="s">
        <v>187</v>
      </c>
    </row>
    <row r="48" spans="1:4" ht="15.5" x14ac:dyDescent="0.35">
      <c r="A48" s="12" t="s">
        <v>97</v>
      </c>
      <c r="B48" s="12" t="s">
        <v>99</v>
      </c>
      <c r="C48" s="12" t="s">
        <v>106</v>
      </c>
      <c r="D48" s="12" t="s">
        <v>187</v>
      </c>
    </row>
    <row r="49" spans="1:4" ht="15.5" x14ac:dyDescent="0.35">
      <c r="A49" s="12" t="s">
        <v>97</v>
      </c>
      <c r="B49" s="12" t="s">
        <v>99</v>
      </c>
      <c r="C49" s="12" t="s">
        <v>108</v>
      </c>
      <c r="D49" s="12" t="s">
        <v>187</v>
      </c>
    </row>
    <row r="50" spans="1:4" ht="15.5" x14ac:dyDescent="0.35">
      <c r="A50" s="12" t="s">
        <v>97</v>
      </c>
      <c r="B50" s="12" t="s">
        <v>100</v>
      </c>
      <c r="C50" s="12" t="s">
        <v>101</v>
      </c>
      <c r="D50" s="12" t="s">
        <v>186</v>
      </c>
    </row>
    <row r="51" spans="1:4" ht="15.5" x14ac:dyDescent="0.35">
      <c r="A51" s="12" t="s">
        <v>97</v>
      </c>
      <c r="B51" s="12" t="s">
        <v>100</v>
      </c>
      <c r="C51" s="12" t="s">
        <v>102</v>
      </c>
      <c r="D51" s="12" t="s">
        <v>187</v>
      </c>
    </row>
    <row r="52" spans="1:4" ht="15.5" x14ac:dyDescent="0.35">
      <c r="A52" s="12" t="s">
        <v>97</v>
      </c>
      <c r="B52" s="12" t="s">
        <v>100</v>
      </c>
      <c r="C52" s="12" t="s">
        <v>103</v>
      </c>
      <c r="D52" s="12" t="s">
        <v>187</v>
      </c>
    </row>
    <row r="53" spans="1:4" ht="15.5" x14ac:dyDescent="0.35">
      <c r="A53" s="12" t="s">
        <v>97</v>
      </c>
      <c r="B53" s="12" t="s">
        <v>100</v>
      </c>
      <c r="C53" s="12" t="s">
        <v>104</v>
      </c>
      <c r="D53" s="12" t="s">
        <v>187</v>
      </c>
    </row>
    <row r="54" spans="1:4" ht="15.5" x14ac:dyDescent="0.35">
      <c r="A54" s="12" t="s">
        <v>97</v>
      </c>
      <c r="B54" s="12" t="s">
        <v>100</v>
      </c>
      <c r="C54" s="12" t="s">
        <v>105</v>
      </c>
      <c r="D54" s="12" t="s">
        <v>187</v>
      </c>
    </row>
    <row r="55" spans="1:4" ht="15.5" x14ac:dyDescent="0.35">
      <c r="A55" s="12" t="s">
        <v>97</v>
      </c>
      <c r="B55" s="12" t="s">
        <v>100</v>
      </c>
      <c r="C55" s="12" t="s">
        <v>107</v>
      </c>
      <c r="D55" s="12" t="s">
        <v>187</v>
      </c>
    </row>
    <row r="56" spans="1:4" ht="15.5" x14ac:dyDescent="0.35">
      <c r="A56" s="12" t="s">
        <v>97</v>
      </c>
      <c r="B56" s="12" t="s">
        <v>100</v>
      </c>
      <c r="C56" s="12" t="s">
        <v>106</v>
      </c>
      <c r="D56" s="12" t="s">
        <v>187</v>
      </c>
    </row>
    <row r="57" spans="1:4" ht="15.5" x14ac:dyDescent="0.35">
      <c r="A57" s="12" t="s">
        <v>97</v>
      </c>
      <c r="B57" s="12" t="s">
        <v>100</v>
      </c>
      <c r="C57" s="12" t="s">
        <v>108</v>
      </c>
      <c r="D57" s="12" t="s">
        <v>186</v>
      </c>
    </row>
    <row r="58" spans="1:4" ht="15.5" x14ac:dyDescent="0.35">
      <c r="A58" s="12" t="s">
        <v>97</v>
      </c>
      <c r="B58" s="12" t="s">
        <v>101</v>
      </c>
      <c r="C58" s="12" t="s">
        <v>102</v>
      </c>
      <c r="D58" s="12" t="s">
        <v>186</v>
      </c>
    </row>
    <row r="59" spans="1:4" ht="15.5" x14ac:dyDescent="0.35">
      <c r="A59" s="12" t="s">
        <v>97</v>
      </c>
      <c r="B59" s="12" t="s">
        <v>101</v>
      </c>
      <c r="C59" s="12" t="s">
        <v>103</v>
      </c>
      <c r="D59" s="12" t="s">
        <v>186</v>
      </c>
    </row>
    <row r="60" spans="1:4" ht="15.5" x14ac:dyDescent="0.35">
      <c r="A60" s="12" t="s">
        <v>97</v>
      </c>
      <c r="B60" s="12" t="s">
        <v>101</v>
      </c>
      <c r="C60" s="12" t="s">
        <v>104</v>
      </c>
      <c r="D60" s="12" t="s">
        <v>186</v>
      </c>
    </row>
    <row r="61" spans="1:4" ht="15.5" x14ac:dyDescent="0.35">
      <c r="A61" s="12" t="s">
        <v>97</v>
      </c>
      <c r="B61" s="12" t="s">
        <v>101</v>
      </c>
      <c r="C61" s="12" t="s">
        <v>105</v>
      </c>
      <c r="D61" s="12" t="s">
        <v>186</v>
      </c>
    </row>
    <row r="62" spans="1:4" ht="15.5" x14ac:dyDescent="0.35">
      <c r="A62" s="12" t="s">
        <v>97</v>
      </c>
      <c r="B62" s="12" t="s">
        <v>101</v>
      </c>
      <c r="C62" s="12" t="s">
        <v>107</v>
      </c>
      <c r="D62" s="12" t="s">
        <v>186</v>
      </c>
    </row>
    <row r="63" spans="1:4" ht="15.5" x14ac:dyDescent="0.35">
      <c r="A63" s="12" t="s">
        <v>97</v>
      </c>
      <c r="B63" s="12" t="s">
        <v>101</v>
      </c>
      <c r="C63" s="12" t="s">
        <v>106</v>
      </c>
      <c r="D63" s="12" t="s">
        <v>186</v>
      </c>
    </row>
    <row r="64" spans="1:4" ht="15.5" x14ac:dyDescent="0.35">
      <c r="A64" s="12" t="s">
        <v>97</v>
      </c>
      <c r="B64" s="12" t="s">
        <v>101</v>
      </c>
      <c r="C64" s="12" t="s">
        <v>108</v>
      </c>
      <c r="D64" s="12" t="s">
        <v>187</v>
      </c>
    </row>
    <row r="65" spans="1:4" ht="15.5" x14ac:dyDescent="0.35">
      <c r="A65" s="12" t="s">
        <v>97</v>
      </c>
      <c r="B65" s="12" t="s">
        <v>102</v>
      </c>
      <c r="C65" s="12" t="s">
        <v>103</v>
      </c>
      <c r="D65" s="12" t="s">
        <v>187</v>
      </c>
    </row>
    <row r="66" spans="1:4" ht="15.5" x14ac:dyDescent="0.35">
      <c r="A66" s="12" t="s">
        <v>97</v>
      </c>
      <c r="B66" s="12" t="s">
        <v>102</v>
      </c>
      <c r="C66" s="12" t="s">
        <v>104</v>
      </c>
      <c r="D66" s="12" t="s">
        <v>187</v>
      </c>
    </row>
    <row r="67" spans="1:4" ht="15.5" x14ac:dyDescent="0.35">
      <c r="A67" s="12" t="s">
        <v>97</v>
      </c>
      <c r="B67" s="12" t="s">
        <v>102</v>
      </c>
      <c r="C67" s="12" t="s">
        <v>105</v>
      </c>
      <c r="D67" s="12" t="s">
        <v>187</v>
      </c>
    </row>
    <row r="68" spans="1:4" ht="15.5" x14ac:dyDescent="0.35">
      <c r="A68" s="12" t="s">
        <v>97</v>
      </c>
      <c r="B68" s="12" t="s">
        <v>102</v>
      </c>
      <c r="C68" s="12" t="s">
        <v>107</v>
      </c>
      <c r="D68" s="12" t="s">
        <v>187</v>
      </c>
    </row>
    <row r="69" spans="1:4" ht="15.5" x14ac:dyDescent="0.35">
      <c r="A69" s="12" t="s">
        <v>97</v>
      </c>
      <c r="B69" s="12" t="s">
        <v>102</v>
      </c>
      <c r="C69" s="12" t="s">
        <v>106</v>
      </c>
      <c r="D69" s="12" t="s">
        <v>187</v>
      </c>
    </row>
    <row r="70" spans="1:4" ht="15.5" x14ac:dyDescent="0.35">
      <c r="A70" s="12" t="s">
        <v>97</v>
      </c>
      <c r="B70" s="12" t="s">
        <v>102</v>
      </c>
      <c r="C70" s="12" t="s">
        <v>108</v>
      </c>
      <c r="D70" s="12" t="s">
        <v>186</v>
      </c>
    </row>
    <row r="71" spans="1:4" ht="15.5" x14ac:dyDescent="0.35">
      <c r="A71" s="12" t="s">
        <v>97</v>
      </c>
      <c r="B71" s="12" t="s">
        <v>103</v>
      </c>
      <c r="C71" s="12" t="s">
        <v>104</v>
      </c>
      <c r="D71" s="12" t="s">
        <v>187</v>
      </c>
    </row>
    <row r="72" spans="1:4" ht="15.5" x14ac:dyDescent="0.35">
      <c r="A72" s="12" t="s">
        <v>97</v>
      </c>
      <c r="B72" s="12" t="s">
        <v>103</v>
      </c>
      <c r="C72" s="12" t="s">
        <v>105</v>
      </c>
      <c r="D72" s="12" t="s">
        <v>187</v>
      </c>
    </row>
    <row r="73" spans="1:4" ht="15.5" x14ac:dyDescent="0.35">
      <c r="A73" s="12" t="s">
        <v>97</v>
      </c>
      <c r="B73" s="12" t="s">
        <v>103</v>
      </c>
      <c r="C73" s="12" t="s">
        <v>107</v>
      </c>
      <c r="D73" s="12" t="s">
        <v>187</v>
      </c>
    </row>
    <row r="74" spans="1:4" ht="15.5" x14ac:dyDescent="0.35">
      <c r="A74" s="12" t="s">
        <v>97</v>
      </c>
      <c r="B74" s="12" t="s">
        <v>103</v>
      </c>
      <c r="C74" s="12" t="s">
        <v>106</v>
      </c>
      <c r="D74" s="12" t="s">
        <v>187</v>
      </c>
    </row>
    <row r="75" spans="1:4" ht="15.5" x14ac:dyDescent="0.35">
      <c r="A75" s="12" t="s">
        <v>97</v>
      </c>
      <c r="B75" s="12" t="s">
        <v>103</v>
      </c>
      <c r="C75" s="12" t="s">
        <v>108</v>
      </c>
      <c r="D75" s="12" t="s">
        <v>186</v>
      </c>
    </row>
    <row r="76" spans="1:4" ht="15.5" x14ac:dyDescent="0.35">
      <c r="A76" s="12" t="s">
        <v>97</v>
      </c>
      <c r="B76" s="12" t="s">
        <v>104</v>
      </c>
      <c r="C76" s="12" t="s">
        <v>105</v>
      </c>
      <c r="D76" s="12" t="s">
        <v>187</v>
      </c>
    </row>
    <row r="77" spans="1:4" ht="15.5" x14ac:dyDescent="0.35">
      <c r="A77" s="12" t="s">
        <v>97</v>
      </c>
      <c r="B77" s="12" t="s">
        <v>104</v>
      </c>
      <c r="C77" s="12" t="s">
        <v>107</v>
      </c>
      <c r="D77" s="12" t="s">
        <v>187</v>
      </c>
    </row>
    <row r="78" spans="1:4" ht="15.5" x14ac:dyDescent="0.35">
      <c r="A78" s="12" t="s">
        <v>97</v>
      </c>
      <c r="B78" s="12" t="s">
        <v>104</v>
      </c>
      <c r="C78" s="12" t="s">
        <v>106</v>
      </c>
      <c r="D78" s="12" t="s">
        <v>187</v>
      </c>
    </row>
    <row r="79" spans="1:4" ht="15.5" x14ac:dyDescent="0.35">
      <c r="A79" s="12" t="s">
        <v>97</v>
      </c>
      <c r="B79" s="12" t="s">
        <v>104</v>
      </c>
      <c r="C79" s="12" t="s">
        <v>108</v>
      </c>
      <c r="D79" s="12" t="s">
        <v>187</v>
      </c>
    </row>
    <row r="80" spans="1:4" ht="15.5" x14ac:dyDescent="0.35">
      <c r="A80" s="12" t="s">
        <v>97</v>
      </c>
      <c r="B80" s="12" t="s">
        <v>105</v>
      </c>
      <c r="C80" s="12" t="s">
        <v>107</v>
      </c>
      <c r="D80" s="12" t="s">
        <v>187</v>
      </c>
    </row>
    <row r="81" spans="1:4" ht="15.5" x14ac:dyDescent="0.35">
      <c r="A81" s="12" t="s">
        <v>97</v>
      </c>
      <c r="B81" s="12" t="s">
        <v>105</v>
      </c>
      <c r="C81" s="12" t="s">
        <v>106</v>
      </c>
      <c r="D81" s="12" t="s">
        <v>187</v>
      </c>
    </row>
    <row r="82" spans="1:4" ht="15.5" x14ac:dyDescent="0.35">
      <c r="A82" s="12" t="s">
        <v>97</v>
      </c>
      <c r="B82" s="12" t="s">
        <v>105</v>
      </c>
      <c r="C82" s="12" t="s">
        <v>108</v>
      </c>
      <c r="D82" s="12" t="s">
        <v>186</v>
      </c>
    </row>
    <row r="83" spans="1:4" ht="15.5" x14ac:dyDescent="0.35">
      <c r="A83" s="12" t="s">
        <v>97</v>
      </c>
      <c r="B83" s="12" t="s">
        <v>107</v>
      </c>
      <c r="C83" s="12" t="s">
        <v>106</v>
      </c>
      <c r="D83" s="12" t="s">
        <v>187</v>
      </c>
    </row>
    <row r="84" spans="1:4" ht="15.5" x14ac:dyDescent="0.35">
      <c r="A84" s="12" t="s">
        <v>97</v>
      </c>
      <c r="B84" s="12" t="s">
        <v>107</v>
      </c>
      <c r="C84" s="12" t="s">
        <v>108</v>
      </c>
      <c r="D84" s="12" t="s">
        <v>186</v>
      </c>
    </row>
    <row r="85" spans="1:4" ht="15.5" x14ac:dyDescent="0.35">
      <c r="A85" s="12" t="s">
        <v>97</v>
      </c>
      <c r="B85" s="12" t="s">
        <v>106</v>
      </c>
      <c r="C85" s="12" t="s">
        <v>108</v>
      </c>
      <c r="D85" s="12" t="s">
        <v>186</v>
      </c>
    </row>
    <row r="86" spans="1:4" ht="15.5" x14ac:dyDescent="0.35">
      <c r="A86" s="12" t="s">
        <v>110</v>
      </c>
      <c r="B86" s="12" t="s">
        <v>111</v>
      </c>
      <c r="C86" s="12" t="s">
        <v>112</v>
      </c>
      <c r="D86" s="12" t="s">
        <v>187</v>
      </c>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85"/>
  <sheetViews>
    <sheetView workbookViewId="0">
      <selection activeCell="A7" sqref="A7"/>
    </sheetView>
  </sheetViews>
  <sheetFormatPr defaultColWidth="10.90625" defaultRowHeight="14.5" x14ac:dyDescent="0.35"/>
  <cols>
    <col min="1" max="1" width="30.7265625" customWidth="1"/>
    <col min="2" max="3" width="70.7265625" customWidth="1"/>
    <col min="4" max="4" width="18.7265625" customWidth="1"/>
  </cols>
  <sheetData>
    <row r="1" spans="1:4" ht="18" x14ac:dyDescent="0.4">
      <c r="A1" s="8" t="s">
        <v>188</v>
      </c>
    </row>
    <row r="2" spans="1:4" ht="15.5" x14ac:dyDescent="0.35">
      <c r="A2" s="6" t="s">
        <v>40</v>
      </c>
    </row>
    <row r="3" spans="1:4" ht="15.5" x14ac:dyDescent="0.35">
      <c r="A3" s="6" t="s">
        <v>41</v>
      </c>
    </row>
    <row r="4" spans="1:4" ht="15.5" x14ac:dyDescent="0.35">
      <c r="A4" s="6" t="s">
        <v>114</v>
      </c>
    </row>
    <row r="5" spans="1:4" ht="15.5" x14ac:dyDescent="0.35">
      <c r="A5" s="4" t="str">
        <f>HYPERLINK("#'Table_of_contents'!A24", "Return to table of contents")</f>
        <v>Return to table of contents</v>
      </c>
    </row>
    <row r="6" spans="1:4" ht="15.5" x14ac:dyDescent="0.35">
      <c r="A6" s="9"/>
    </row>
    <row r="7" spans="1:4" ht="15.5" x14ac:dyDescent="0.35">
      <c r="A7" s="10" t="s">
        <v>181</v>
      </c>
      <c r="B7" s="10" t="s">
        <v>182</v>
      </c>
      <c r="C7" s="10" t="s">
        <v>183</v>
      </c>
      <c r="D7" s="10" t="s">
        <v>184</v>
      </c>
    </row>
    <row r="8" spans="1:4" ht="15.5" x14ac:dyDescent="0.35">
      <c r="A8" s="12" t="s">
        <v>185</v>
      </c>
      <c r="B8" s="16">
        <v>2025</v>
      </c>
      <c r="C8" s="16">
        <v>2024</v>
      </c>
      <c r="D8" s="12" t="s">
        <v>186</v>
      </c>
    </row>
    <row r="9" spans="1:4" ht="15.5" x14ac:dyDescent="0.35">
      <c r="A9" s="12" t="s">
        <v>185</v>
      </c>
      <c r="B9" s="16">
        <v>2025</v>
      </c>
      <c r="C9" s="16">
        <v>2023</v>
      </c>
      <c r="D9" s="12" t="s">
        <v>186</v>
      </c>
    </row>
    <row r="10" spans="1:4" ht="15.5" x14ac:dyDescent="0.35">
      <c r="A10" s="12" t="s">
        <v>185</v>
      </c>
      <c r="B10" s="16">
        <v>2025</v>
      </c>
      <c r="C10" s="16">
        <v>2022</v>
      </c>
      <c r="D10" s="12" t="s">
        <v>186</v>
      </c>
    </row>
    <row r="11" spans="1:4" ht="15.5" x14ac:dyDescent="0.35">
      <c r="A11" s="12" t="s">
        <v>185</v>
      </c>
      <c r="B11" s="16">
        <v>2025</v>
      </c>
      <c r="C11" s="16">
        <v>2021</v>
      </c>
      <c r="D11" s="12" t="s">
        <v>186</v>
      </c>
    </row>
    <row r="12" spans="1:4" ht="15.5" x14ac:dyDescent="0.35">
      <c r="A12" s="12" t="s">
        <v>185</v>
      </c>
      <c r="B12" s="16">
        <v>2025</v>
      </c>
      <c r="C12" s="16">
        <v>2020</v>
      </c>
      <c r="D12" s="12" t="s">
        <v>186</v>
      </c>
    </row>
    <row r="13" spans="1:4" ht="15.5" x14ac:dyDescent="0.35">
      <c r="A13" s="12" t="s">
        <v>185</v>
      </c>
      <c r="B13" s="16">
        <v>2025</v>
      </c>
      <c r="C13" s="16">
        <v>2019</v>
      </c>
      <c r="D13" s="12" t="s">
        <v>186</v>
      </c>
    </row>
    <row r="14" spans="1:4" ht="15.5" x14ac:dyDescent="0.35">
      <c r="A14" s="12" t="s">
        <v>58</v>
      </c>
      <c r="B14" s="12" t="s">
        <v>59</v>
      </c>
      <c r="C14" s="12" t="s">
        <v>60</v>
      </c>
      <c r="D14" s="12" t="s">
        <v>187</v>
      </c>
    </row>
    <row r="15" spans="1:4" ht="15.5" x14ac:dyDescent="0.35">
      <c r="A15" s="12" t="s">
        <v>62</v>
      </c>
      <c r="B15" s="12" t="s">
        <v>63</v>
      </c>
      <c r="C15" s="12" t="s">
        <v>65</v>
      </c>
      <c r="D15" s="12" t="s">
        <v>187</v>
      </c>
    </row>
    <row r="16" spans="1:4" ht="15.5" x14ac:dyDescent="0.35">
      <c r="A16" s="12" t="s">
        <v>62</v>
      </c>
      <c r="B16" s="12" t="s">
        <v>63</v>
      </c>
      <c r="C16" s="12" t="s">
        <v>66</v>
      </c>
      <c r="D16" s="12" t="s">
        <v>187</v>
      </c>
    </row>
    <row r="17" spans="1:4" ht="15.5" x14ac:dyDescent="0.35">
      <c r="A17" s="12" t="s">
        <v>62</v>
      </c>
      <c r="B17" s="12" t="s">
        <v>63</v>
      </c>
      <c r="C17" s="12" t="s">
        <v>67</v>
      </c>
      <c r="D17" s="12" t="s">
        <v>187</v>
      </c>
    </row>
    <row r="18" spans="1:4" ht="15.5" x14ac:dyDescent="0.35">
      <c r="A18" s="12" t="s">
        <v>62</v>
      </c>
      <c r="B18" s="12" t="s">
        <v>65</v>
      </c>
      <c r="C18" s="12" t="s">
        <v>66</v>
      </c>
      <c r="D18" s="12" t="s">
        <v>186</v>
      </c>
    </row>
    <row r="19" spans="1:4" ht="15.5" x14ac:dyDescent="0.35">
      <c r="A19" s="12" t="s">
        <v>62</v>
      </c>
      <c r="B19" s="12" t="s">
        <v>65</v>
      </c>
      <c r="C19" s="12" t="s">
        <v>67</v>
      </c>
      <c r="D19" s="12" t="s">
        <v>187</v>
      </c>
    </row>
    <row r="20" spans="1:4" ht="15.5" x14ac:dyDescent="0.35">
      <c r="A20" s="12" t="s">
        <v>62</v>
      </c>
      <c r="B20" s="12" t="s">
        <v>66</v>
      </c>
      <c r="C20" s="12" t="s">
        <v>67</v>
      </c>
      <c r="D20" s="12" t="s">
        <v>187</v>
      </c>
    </row>
    <row r="21" spans="1:4" ht="15.5" x14ac:dyDescent="0.35">
      <c r="A21" s="12" t="s">
        <v>69</v>
      </c>
      <c r="B21" s="12" t="s">
        <v>70</v>
      </c>
      <c r="C21" s="12" t="s">
        <v>71</v>
      </c>
      <c r="D21" s="12" t="s">
        <v>187</v>
      </c>
    </row>
    <row r="22" spans="1:4" ht="15.5" x14ac:dyDescent="0.35">
      <c r="A22" s="12" t="s">
        <v>69</v>
      </c>
      <c r="B22" s="12" t="s">
        <v>70</v>
      </c>
      <c r="C22" s="12" t="s">
        <v>74</v>
      </c>
      <c r="D22" s="12" t="s">
        <v>186</v>
      </c>
    </row>
    <row r="23" spans="1:4" ht="15.5" x14ac:dyDescent="0.35">
      <c r="A23" s="12" t="s">
        <v>69</v>
      </c>
      <c r="B23" s="12" t="s">
        <v>71</v>
      </c>
      <c r="C23" s="12" t="s">
        <v>74</v>
      </c>
      <c r="D23" s="12" t="s">
        <v>186</v>
      </c>
    </row>
    <row r="24" spans="1:4" ht="15.5" x14ac:dyDescent="0.35">
      <c r="A24" s="12" t="s">
        <v>77</v>
      </c>
      <c r="B24" s="12" t="s">
        <v>78</v>
      </c>
      <c r="C24" s="12" t="s">
        <v>79</v>
      </c>
      <c r="D24" s="12" t="s">
        <v>187</v>
      </c>
    </row>
    <row r="25" spans="1:4" ht="15.5" x14ac:dyDescent="0.35">
      <c r="A25" s="12" t="s">
        <v>77</v>
      </c>
      <c r="B25" s="12" t="s">
        <v>78</v>
      </c>
      <c r="C25" s="12" t="s">
        <v>80</v>
      </c>
      <c r="D25" s="12" t="s">
        <v>187</v>
      </c>
    </row>
    <row r="26" spans="1:4" ht="15.5" x14ac:dyDescent="0.35">
      <c r="A26" s="12" t="s">
        <v>77</v>
      </c>
      <c r="B26" s="12" t="s">
        <v>79</v>
      </c>
      <c r="C26" s="12" t="s">
        <v>80</v>
      </c>
      <c r="D26" s="12" t="s">
        <v>187</v>
      </c>
    </row>
    <row r="27" spans="1:4" ht="15.5" x14ac:dyDescent="0.35">
      <c r="A27" s="12" t="s">
        <v>82</v>
      </c>
      <c r="B27" s="12" t="s">
        <v>83</v>
      </c>
      <c r="C27" s="12" t="s">
        <v>84</v>
      </c>
      <c r="D27" s="12" t="s">
        <v>187</v>
      </c>
    </row>
    <row r="28" spans="1:4" ht="15.5" x14ac:dyDescent="0.35">
      <c r="A28" s="12" t="s">
        <v>86</v>
      </c>
      <c r="B28" s="12" t="s">
        <v>87</v>
      </c>
      <c r="C28" s="12" t="s">
        <v>88</v>
      </c>
      <c r="D28" s="12" t="s">
        <v>187</v>
      </c>
    </row>
    <row r="29" spans="1:4" ht="15.5" x14ac:dyDescent="0.35">
      <c r="A29" s="12" t="s">
        <v>90</v>
      </c>
      <c r="B29" s="12" t="s">
        <v>92</v>
      </c>
      <c r="C29" s="12" t="s">
        <v>91</v>
      </c>
      <c r="D29" s="12" t="s">
        <v>187</v>
      </c>
    </row>
    <row r="30" spans="1:4" ht="15.5" x14ac:dyDescent="0.35">
      <c r="A30" s="12" t="s">
        <v>97</v>
      </c>
      <c r="B30" s="12" t="s">
        <v>98</v>
      </c>
      <c r="C30" s="12" t="s">
        <v>99</v>
      </c>
      <c r="D30" s="12" t="s">
        <v>187</v>
      </c>
    </row>
    <row r="31" spans="1:4" ht="15.5" x14ac:dyDescent="0.35">
      <c r="A31" s="12" t="s">
        <v>97</v>
      </c>
      <c r="B31" s="12" t="s">
        <v>98</v>
      </c>
      <c r="C31" s="12" t="s">
        <v>100</v>
      </c>
      <c r="D31" s="12" t="s">
        <v>187</v>
      </c>
    </row>
    <row r="32" spans="1:4" ht="15.5" x14ac:dyDescent="0.35">
      <c r="A32" s="12" t="s">
        <v>97</v>
      </c>
      <c r="B32" s="12" t="s">
        <v>98</v>
      </c>
      <c r="C32" s="12" t="s">
        <v>101</v>
      </c>
      <c r="D32" s="12" t="s">
        <v>187</v>
      </c>
    </row>
    <row r="33" spans="1:4" ht="15.5" x14ac:dyDescent="0.35">
      <c r="A33" s="12" t="s">
        <v>97</v>
      </c>
      <c r="B33" s="12" t="s">
        <v>98</v>
      </c>
      <c r="C33" s="12" t="s">
        <v>102</v>
      </c>
      <c r="D33" s="12" t="s">
        <v>187</v>
      </c>
    </row>
    <row r="34" spans="1:4" ht="15.5" x14ac:dyDescent="0.35">
      <c r="A34" s="12" t="s">
        <v>97</v>
      </c>
      <c r="B34" s="12" t="s">
        <v>98</v>
      </c>
      <c r="C34" s="12" t="s">
        <v>103</v>
      </c>
      <c r="D34" s="12" t="s">
        <v>187</v>
      </c>
    </row>
    <row r="35" spans="1:4" ht="15.5" x14ac:dyDescent="0.35">
      <c r="A35" s="12" t="s">
        <v>97</v>
      </c>
      <c r="B35" s="12" t="s">
        <v>98</v>
      </c>
      <c r="C35" s="12" t="s">
        <v>104</v>
      </c>
      <c r="D35" s="12" t="s">
        <v>187</v>
      </c>
    </row>
    <row r="36" spans="1:4" ht="15.5" x14ac:dyDescent="0.35">
      <c r="A36" s="12" t="s">
        <v>97</v>
      </c>
      <c r="B36" s="12" t="s">
        <v>98</v>
      </c>
      <c r="C36" s="12" t="s">
        <v>105</v>
      </c>
      <c r="D36" s="12" t="s">
        <v>187</v>
      </c>
    </row>
    <row r="37" spans="1:4" ht="15.5" x14ac:dyDescent="0.35">
      <c r="A37" s="12" t="s">
        <v>97</v>
      </c>
      <c r="B37" s="12" t="s">
        <v>98</v>
      </c>
      <c r="C37" s="12" t="s">
        <v>107</v>
      </c>
      <c r="D37" s="12" t="s">
        <v>187</v>
      </c>
    </row>
    <row r="38" spans="1:4" ht="15.5" x14ac:dyDescent="0.35">
      <c r="A38" s="12" t="s">
        <v>97</v>
      </c>
      <c r="B38" s="12" t="s">
        <v>98</v>
      </c>
      <c r="C38" s="12" t="s">
        <v>106</v>
      </c>
      <c r="D38" s="12" t="s">
        <v>187</v>
      </c>
    </row>
    <row r="39" spans="1:4" ht="15.5" x14ac:dyDescent="0.35">
      <c r="A39" s="12" t="s">
        <v>97</v>
      </c>
      <c r="B39" s="12" t="s">
        <v>98</v>
      </c>
      <c r="C39" s="12" t="s">
        <v>108</v>
      </c>
      <c r="D39" s="12" t="s">
        <v>187</v>
      </c>
    </row>
    <row r="40" spans="1:4" ht="15.5" x14ac:dyDescent="0.35">
      <c r="A40" s="12" t="s">
        <v>97</v>
      </c>
      <c r="B40" s="12" t="s">
        <v>99</v>
      </c>
      <c r="C40" s="12" t="s">
        <v>100</v>
      </c>
      <c r="D40" s="12" t="s">
        <v>187</v>
      </c>
    </row>
    <row r="41" spans="1:4" ht="15.5" x14ac:dyDescent="0.35">
      <c r="A41" s="12" t="s">
        <v>97</v>
      </c>
      <c r="B41" s="12" t="s">
        <v>99</v>
      </c>
      <c r="C41" s="12" t="s">
        <v>101</v>
      </c>
      <c r="D41" s="12" t="s">
        <v>187</v>
      </c>
    </row>
    <row r="42" spans="1:4" ht="15.5" x14ac:dyDescent="0.35">
      <c r="A42" s="12" t="s">
        <v>97</v>
      </c>
      <c r="B42" s="12" t="s">
        <v>99</v>
      </c>
      <c r="C42" s="12" t="s">
        <v>102</v>
      </c>
      <c r="D42" s="12" t="s">
        <v>187</v>
      </c>
    </row>
    <row r="43" spans="1:4" ht="15.5" x14ac:dyDescent="0.35">
      <c r="A43" s="12" t="s">
        <v>97</v>
      </c>
      <c r="B43" s="12" t="s">
        <v>99</v>
      </c>
      <c r="C43" s="12" t="s">
        <v>103</v>
      </c>
      <c r="D43" s="12" t="s">
        <v>187</v>
      </c>
    </row>
    <row r="44" spans="1:4" ht="15.5" x14ac:dyDescent="0.35">
      <c r="A44" s="12" t="s">
        <v>97</v>
      </c>
      <c r="B44" s="12" t="s">
        <v>99</v>
      </c>
      <c r="C44" s="12" t="s">
        <v>104</v>
      </c>
      <c r="D44" s="12" t="s">
        <v>187</v>
      </c>
    </row>
    <row r="45" spans="1:4" ht="15.5" x14ac:dyDescent="0.35">
      <c r="A45" s="12" t="s">
        <v>97</v>
      </c>
      <c r="B45" s="12" t="s">
        <v>99</v>
      </c>
      <c r="C45" s="12" t="s">
        <v>105</v>
      </c>
      <c r="D45" s="12" t="s">
        <v>187</v>
      </c>
    </row>
    <row r="46" spans="1:4" ht="15.5" x14ac:dyDescent="0.35">
      <c r="A46" s="12" t="s">
        <v>97</v>
      </c>
      <c r="B46" s="12" t="s">
        <v>99</v>
      </c>
      <c r="C46" s="12" t="s">
        <v>107</v>
      </c>
      <c r="D46" s="12" t="s">
        <v>187</v>
      </c>
    </row>
    <row r="47" spans="1:4" ht="15.5" x14ac:dyDescent="0.35">
      <c r="A47" s="12" t="s">
        <v>97</v>
      </c>
      <c r="B47" s="12" t="s">
        <v>99</v>
      </c>
      <c r="C47" s="12" t="s">
        <v>106</v>
      </c>
      <c r="D47" s="12" t="s">
        <v>187</v>
      </c>
    </row>
    <row r="48" spans="1:4" ht="15.5" x14ac:dyDescent="0.35">
      <c r="A48" s="12" t="s">
        <v>97</v>
      </c>
      <c r="B48" s="12" t="s">
        <v>99</v>
      </c>
      <c r="C48" s="12" t="s">
        <v>108</v>
      </c>
      <c r="D48" s="12" t="s">
        <v>187</v>
      </c>
    </row>
    <row r="49" spans="1:4" ht="15.5" x14ac:dyDescent="0.35">
      <c r="A49" s="12" t="s">
        <v>97</v>
      </c>
      <c r="B49" s="12" t="s">
        <v>100</v>
      </c>
      <c r="C49" s="12" t="s">
        <v>101</v>
      </c>
      <c r="D49" s="12" t="s">
        <v>187</v>
      </c>
    </row>
    <row r="50" spans="1:4" ht="15.5" x14ac:dyDescent="0.35">
      <c r="A50" s="12" t="s">
        <v>97</v>
      </c>
      <c r="B50" s="12" t="s">
        <v>100</v>
      </c>
      <c r="C50" s="12" t="s">
        <v>102</v>
      </c>
      <c r="D50" s="12" t="s">
        <v>187</v>
      </c>
    </row>
    <row r="51" spans="1:4" ht="15.5" x14ac:dyDescent="0.35">
      <c r="A51" s="12" t="s">
        <v>97</v>
      </c>
      <c r="B51" s="12" t="s">
        <v>100</v>
      </c>
      <c r="C51" s="12" t="s">
        <v>103</v>
      </c>
      <c r="D51" s="12" t="s">
        <v>187</v>
      </c>
    </row>
    <row r="52" spans="1:4" ht="15.5" x14ac:dyDescent="0.35">
      <c r="A52" s="12" t="s">
        <v>97</v>
      </c>
      <c r="B52" s="12" t="s">
        <v>100</v>
      </c>
      <c r="C52" s="12" t="s">
        <v>104</v>
      </c>
      <c r="D52" s="12" t="s">
        <v>187</v>
      </c>
    </row>
    <row r="53" spans="1:4" ht="15.5" x14ac:dyDescent="0.35">
      <c r="A53" s="12" t="s">
        <v>97</v>
      </c>
      <c r="B53" s="12" t="s">
        <v>100</v>
      </c>
      <c r="C53" s="12" t="s">
        <v>105</v>
      </c>
      <c r="D53" s="12" t="s">
        <v>187</v>
      </c>
    </row>
    <row r="54" spans="1:4" ht="15.5" x14ac:dyDescent="0.35">
      <c r="A54" s="12" t="s">
        <v>97</v>
      </c>
      <c r="B54" s="12" t="s">
        <v>100</v>
      </c>
      <c r="C54" s="12" t="s">
        <v>107</v>
      </c>
      <c r="D54" s="12" t="s">
        <v>187</v>
      </c>
    </row>
    <row r="55" spans="1:4" ht="15.5" x14ac:dyDescent="0.35">
      <c r="A55" s="12" t="s">
        <v>97</v>
      </c>
      <c r="B55" s="12" t="s">
        <v>100</v>
      </c>
      <c r="C55" s="12" t="s">
        <v>106</v>
      </c>
      <c r="D55" s="12" t="s">
        <v>187</v>
      </c>
    </row>
    <row r="56" spans="1:4" ht="15.5" x14ac:dyDescent="0.35">
      <c r="A56" s="12" t="s">
        <v>97</v>
      </c>
      <c r="B56" s="12" t="s">
        <v>100</v>
      </c>
      <c r="C56" s="12" t="s">
        <v>108</v>
      </c>
      <c r="D56" s="12" t="s">
        <v>187</v>
      </c>
    </row>
    <row r="57" spans="1:4" ht="15.5" x14ac:dyDescent="0.35">
      <c r="A57" s="12" t="s">
        <v>97</v>
      </c>
      <c r="B57" s="12" t="s">
        <v>101</v>
      </c>
      <c r="C57" s="12" t="s">
        <v>102</v>
      </c>
      <c r="D57" s="12" t="s">
        <v>187</v>
      </c>
    </row>
    <row r="58" spans="1:4" ht="15.5" x14ac:dyDescent="0.35">
      <c r="A58" s="12" t="s">
        <v>97</v>
      </c>
      <c r="B58" s="12" t="s">
        <v>101</v>
      </c>
      <c r="C58" s="12" t="s">
        <v>103</v>
      </c>
      <c r="D58" s="12" t="s">
        <v>186</v>
      </c>
    </row>
    <row r="59" spans="1:4" ht="15.5" x14ac:dyDescent="0.35">
      <c r="A59" s="12" t="s">
        <v>97</v>
      </c>
      <c r="B59" s="12" t="s">
        <v>101</v>
      </c>
      <c r="C59" s="12" t="s">
        <v>104</v>
      </c>
      <c r="D59" s="12" t="s">
        <v>187</v>
      </c>
    </row>
    <row r="60" spans="1:4" ht="15.5" x14ac:dyDescent="0.35">
      <c r="A60" s="12" t="s">
        <v>97</v>
      </c>
      <c r="B60" s="12" t="s">
        <v>101</v>
      </c>
      <c r="C60" s="12" t="s">
        <v>105</v>
      </c>
      <c r="D60" s="12" t="s">
        <v>187</v>
      </c>
    </row>
    <row r="61" spans="1:4" ht="15.5" x14ac:dyDescent="0.35">
      <c r="A61" s="12" t="s">
        <v>97</v>
      </c>
      <c r="B61" s="12" t="s">
        <v>101</v>
      </c>
      <c r="C61" s="12" t="s">
        <v>107</v>
      </c>
      <c r="D61" s="12" t="s">
        <v>187</v>
      </c>
    </row>
    <row r="62" spans="1:4" ht="15.5" x14ac:dyDescent="0.35">
      <c r="A62" s="12" t="s">
        <v>97</v>
      </c>
      <c r="B62" s="12" t="s">
        <v>101</v>
      </c>
      <c r="C62" s="12" t="s">
        <v>106</v>
      </c>
      <c r="D62" s="12" t="s">
        <v>187</v>
      </c>
    </row>
    <row r="63" spans="1:4" ht="15.5" x14ac:dyDescent="0.35">
      <c r="A63" s="12" t="s">
        <v>97</v>
      </c>
      <c r="B63" s="12" t="s">
        <v>101</v>
      </c>
      <c r="C63" s="12" t="s">
        <v>108</v>
      </c>
      <c r="D63" s="12" t="s">
        <v>187</v>
      </c>
    </row>
    <row r="64" spans="1:4" ht="15.5" x14ac:dyDescent="0.35">
      <c r="A64" s="12" t="s">
        <v>97</v>
      </c>
      <c r="B64" s="12" t="s">
        <v>102</v>
      </c>
      <c r="C64" s="12" t="s">
        <v>103</v>
      </c>
      <c r="D64" s="12" t="s">
        <v>187</v>
      </c>
    </row>
    <row r="65" spans="1:4" ht="15.5" x14ac:dyDescent="0.35">
      <c r="A65" s="12" t="s">
        <v>97</v>
      </c>
      <c r="B65" s="12" t="s">
        <v>102</v>
      </c>
      <c r="C65" s="12" t="s">
        <v>104</v>
      </c>
      <c r="D65" s="12" t="s">
        <v>187</v>
      </c>
    </row>
    <row r="66" spans="1:4" ht="15.5" x14ac:dyDescent="0.35">
      <c r="A66" s="12" t="s">
        <v>97</v>
      </c>
      <c r="B66" s="12" t="s">
        <v>102</v>
      </c>
      <c r="C66" s="12" t="s">
        <v>105</v>
      </c>
      <c r="D66" s="12" t="s">
        <v>187</v>
      </c>
    </row>
    <row r="67" spans="1:4" ht="15.5" x14ac:dyDescent="0.35">
      <c r="A67" s="12" t="s">
        <v>97</v>
      </c>
      <c r="B67" s="12" t="s">
        <v>102</v>
      </c>
      <c r="C67" s="12" t="s">
        <v>107</v>
      </c>
      <c r="D67" s="12" t="s">
        <v>187</v>
      </c>
    </row>
    <row r="68" spans="1:4" ht="15.5" x14ac:dyDescent="0.35">
      <c r="A68" s="12" t="s">
        <v>97</v>
      </c>
      <c r="B68" s="12" t="s">
        <v>102</v>
      </c>
      <c r="C68" s="12" t="s">
        <v>106</v>
      </c>
      <c r="D68" s="12" t="s">
        <v>187</v>
      </c>
    </row>
    <row r="69" spans="1:4" ht="15.5" x14ac:dyDescent="0.35">
      <c r="A69" s="12" t="s">
        <v>97</v>
      </c>
      <c r="B69" s="12" t="s">
        <v>102</v>
      </c>
      <c r="C69" s="12" t="s">
        <v>108</v>
      </c>
      <c r="D69" s="12" t="s">
        <v>187</v>
      </c>
    </row>
    <row r="70" spans="1:4" ht="15.5" x14ac:dyDescent="0.35">
      <c r="A70" s="12" t="s">
        <v>97</v>
      </c>
      <c r="B70" s="12" t="s">
        <v>103</v>
      </c>
      <c r="C70" s="12" t="s">
        <v>104</v>
      </c>
      <c r="D70" s="12" t="s">
        <v>186</v>
      </c>
    </row>
    <row r="71" spans="1:4" ht="15.5" x14ac:dyDescent="0.35">
      <c r="A71" s="12" t="s">
        <v>97</v>
      </c>
      <c r="B71" s="12" t="s">
        <v>103</v>
      </c>
      <c r="C71" s="12" t="s">
        <v>105</v>
      </c>
      <c r="D71" s="12" t="s">
        <v>187</v>
      </c>
    </row>
    <row r="72" spans="1:4" ht="15.5" x14ac:dyDescent="0.35">
      <c r="A72" s="12" t="s">
        <v>97</v>
      </c>
      <c r="B72" s="12" t="s">
        <v>103</v>
      </c>
      <c r="C72" s="12" t="s">
        <v>107</v>
      </c>
      <c r="D72" s="12" t="s">
        <v>186</v>
      </c>
    </row>
    <row r="73" spans="1:4" ht="15.5" x14ac:dyDescent="0.35">
      <c r="A73" s="12" t="s">
        <v>97</v>
      </c>
      <c r="B73" s="12" t="s">
        <v>103</v>
      </c>
      <c r="C73" s="12" t="s">
        <v>106</v>
      </c>
      <c r="D73" s="12" t="s">
        <v>187</v>
      </c>
    </row>
    <row r="74" spans="1:4" ht="15.5" x14ac:dyDescent="0.35">
      <c r="A74" s="12" t="s">
        <v>97</v>
      </c>
      <c r="B74" s="12" t="s">
        <v>103</v>
      </c>
      <c r="C74" s="12" t="s">
        <v>108</v>
      </c>
      <c r="D74" s="12" t="s">
        <v>187</v>
      </c>
    </row>
    <row r="75" spans="1:4" ht="15.5" x14ac:dyDescent="0.35">
      <c r="A75" s="12" t="s">
        <v>97</v>
      </c>
      <c r="B75" s="12" t="s">
        <v>104</v>
      </c>
      <c r="C75" s="12" t="s">
        <v>105</v>
      </c>
      <c r="D75" s="12" t="s">
        <v>187</v>
      </c>
    </row>
    <row r="76" spans="1:4" ht="15.5" x14ac:dyDescent="0.35">
      <c r="A76" s="12" t="s">
        <v>97</v>
      </c>
      <c r="B76" s="12" t="s">
        <v>104</v>
      </c>
      <c r="C76" s="12" t="s">
        <v>107</v>
      </c>
      <c r="D76" s="12" t="s">
        <v>187</v>
      </c>
    </row>
    <row r="77" spans="1:4" ht="15.5" x14ac:dyDescent="0.35">
      <c r="A77" s="12" t="s">
        <v>97</v>
      </c>
      <c r="B77" s="12" t="s">
        <v>104</v>
      </c>
      <c r="C77" s="12" t="s">
        <v>106</v>
      </c>
      <c r="D77" s="12" t="s">
        <v>187</v>
      </c>
    </row>
    <row r="78" spans="1:4" ht="15.5" x14ac:dyDescent="0.35">
      <c r="A78" s="12" t="s">
        <v>97</v>
      </c>
      <c r="B78" s="12" t="s">
        <v>104</v>
      </c>
      <c r="C78" s="12" t="s">
        <v>108</v>
      </c>
      <c r="D78" s="12" t="s">
        <v>187</v>
      </c>
    </row>
    <row r="79" spans="1:4" ht="15.5" x14ac:dyDescent="0.35">
      <c r="A79" s="12" t="s">
        <v>97</v>
      </c>
      <c r="B79" s="12" t="s">
        <v>105</v>
      </c>
      <c r="C79" s="12" t="s">
        <v>107</v>
      </c>
      <c r="D79" s="12" t="s">
        <v>187</v>
      </c>
    </row>
    <row r="80" spans="1:4" ht="15.5" x14ac:dyDescent="0.35">
      <c r="A80" s="12" t="s">
        <v>97</v>
      </c>
      <c r="B80" s="12" t="s">
        <v>105</v>
      </c>
      <c r="C80" s="12" t="s">
        <v>106</v>
      </c>
      <c r="D80" s="12" t="s">
        <v>187</v>
      </c>
    </row>
    <row r="81" spans="1:4" ht="15.5" x14ac:dyDescent="0.35">
      <c r="A81" s="12" t="s">
        <v>97</v>
      </c>
      <c r="B81" s="12" t="s">
        <v>105</v>
      </c>
      <c r="C81" s="12" t="s">
        <v>108</v>
      </c>
      <c r="D81" s="12" t="s">
        <v>187</v>
      </c>
    </row>
    <row r="82" spans="1:4" ht="15.5" x14ac:dyDescent="0.35">
      <c r="A82" s="12" t="s">
        <v>97</v>
      </c>
      <c r="B82" s="12" t="s">
        <v>107</v>
      </c>
      <c r="C82" s="12" t="s">
        <v>106</v>
      </c>
      <c r="D82" s="12" t="s">
        <v>187</v>
      </c>
    </row>
    <row r="83" spans="1:4" ht="15.5" x14ac:dyDescent="0.35">
      <c r="A83" s="12" t="s">
        <v>97</v>
      </c>
      <c r="B83" s="12" t="s">
        <v>107</v>
      </c>
      <c r="C83" s="12" t="s">
        <v>108</v>
      </c>
      <c r="D83" s="12" t="s">
        <v>187</v>
      </c>
    </row>
    <row r="84" spans="1:4" ht="15.5" x14ac:dyDescent="0.35">
      <c r="A84" s="12" t="s">
        <v>97</v>
      </c>
      <c r="B84" s="12" t="s">
        <v>106</v>
      </c>
      <c r="C84" s="12" t="s">
        <v>108</v>
      </c>
      <c r="D84" s="12" t="s">
        <v>187</v>
      </c>
    </row>
    <row r="85" spans="1:4" ht="15.5" x14ac:dyDescent="0.35">
      <c r="A85" s="12" t="s">
        <v>110</v>
      </c>
      <c r="B85" s="12" t="s">
        <v>111</v>
      </c>
      <c r="C85" s="12" t="s">
        <v>112</v>
      </c>
      <c r="D85" s="12" t="s">
        <v>187</v>
      </c>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85"/>
  <sheetViews>
    <sheetView workbookViewId="0"/>
  </sheetViews>
  <sheetFormatPr defaultColWidth="10.90625" defaultRowHeight="14.5" x14ac:dyDescent="0.35"/>
  <cols>
    <col min="1" max="1" width="30.7265625" customWidth="1"/>
    <col min="2" max="3" width="70.7265625" customWidth="1"/>
    <col min="4" max="4" width="18.7265625" customWidth="1"/>
  </cols>
  <sheetData>
    <row r="1" spans="1:4" ht="18" x14ac:dyDescent="0.4">
      <c r="A1" s="8" t="s">
        <v>189</v>
      </c>
    </row>
    <row r="2" spans="1:4" ht="15.5" x14ac:dyDescent="0.35">
      <c r="A2" s="6" t="s">
        <v>40</v>
      </c>
    </row>
    <row r="3" spans="1:4" ht="15.5" x14ac:dyDescent="0.35">
      <c r="A3" s="6" t="s">
        <v>41</v>
      </c>
    </row>
    <row r="4" spans="1:4" ht="15.5" x14ac:dyDescent="0.35">
      <c r="A4" s="6" t="s">
        <v>114</v>
      </c>
    </row>
    <row r="5" spans="1:4" ht="15.5" x14ac:dyDescent="0.35">
      <c r="A5" s="4" t="str">
        <f>HYPERLINK("#'Table_of_contents'!A25", "Return to table of contents")</f>
        <v>Return to table of contents</v>
      </c>
    </row>
    <row r="6" spans="1:4" ht="15.5" x14ac:dyDescent="0.35">
      <c r="A6" s="9"/>
    </row>
    <row r="7" spans="1:4" ht="15.5" x14ac:dyDescent="0.35">
      <c r="A7" s="10" t="s">
        <v>181</v>
      </c>
      <c r="B7" s="10" t="s">
        <v>182</v>
      </c>
      <c r="C7" s="10" t="s">
        <v>183</v>
      </c>
      <c r="D7" s="10" t="s">
        <v>184</v>
      </c>
    </row>
    <row r="8" spans="1:4" ht="15.5" x14ac:dyDescent="0.35">
      <c r="A8" s="12" t="s">
        <v>185</v>
      </c>
      <c r="B8" s="16">
        <v>2025</v>
      </c>
      <c r="C8" s="16">
        <v>2024</v>
      </c>
      <c r="D8" s="12" t="s">
        <v>186</v>
      </c>
    </row>
    <row r="9" spans="1:4" ht="15.5" x14ac:dyDescent="0.35">
      <c r="A9" s="12" t="s">
        <v>185</v>
      </c>
      <c r="B9" s="16">
        <v>2025</v>
      </c>
      <c r="C9" s="16">
        <v>2023</v>
      </c>
      <c r="D9" s="12" t="s">
        <v>186</v>
      </c>
    </row>
    <row r="10" spans="1:4" ht="15.5" x14ac:dyDescent="0.35">
      <c r="A10" s="12" t="s">
        <v>185</v>
      </c>
      <c r="B10" s="16">
        <v>2025</v>
      </c>
      <c r="C10" s="16">
        <v>2022</v>
      </c>
      <c r="D10" s="12" t="s">
        <v>186</v>
      </c>
    </row>
    <row r="11" spans="1:4" ht="15.5" x14ac:dyDescent="0.35">
      <c r="A11" s="12" t="s">
        <v>185</v>
      </c>
      <c r="B11" s="16">
        <v>2025</v>
      </c>
      <c r="C11" s="16">
        <v>2021</v>
      </c>
      <c r="D11" s="12" t="s">
        <v>186</v>
      </c>
    </row>
    <row r="12" spans="1:4" ht="15.5" x14ac:dyDescent="0.35">
      <c r="A12" s="12" t="s">
        <v>185</v>
      </c>
      <c r="B12" s="16">
        <v>2025</v>
      </c>
      <c r="C12" s="16">
        <v>2020</v>
      </c>
      <c r="D12" s="12" t="s">
        <v>186</v>
      </c>
    </row>
    <row r="13" spans="1:4" ht="15.5" x14ac:dyDescent="0.35">
      <c r="A13" s="12" t="s">
        <v>185</v>
      </c>
      <c r="B13" s="16">
        <v>2025</v>
      </c>
      <c r="C13" s="16">
        <v>2019</v>
      </c>
      <c r="D13" s="12" t="s">
        <v>186</v>
      </c>
    </row>
    <row r="14" spans="1:4" ht="15.5" x14ac:dyDescent="0.35">
      <c r="A14" s="12" t="s">
        <v>58</v>
      </c>
      <c r="B14" s="12" t="s">
        <v>59</v>
      </c>
      <c r="C14" s="12" t="s">
        <v>60</v>
      </c>
      <c r="D14" s="12" t="s">
        <v>187</v>
      </c>
    </row>
    <row r="15" spans="1:4" ht="15.5" x14ac:dyDescent="0.35">
      <c r="A15" s="12" t="s">
        <v>62</v>
      </c>
      <c r="B15" s="12" t="s">
        <v>63</v>
      </c>
      <c r="C15" s="12" t="s">
        <v>65</v>
      </c>
      <c r="D15" s="12" t="s">
        <v>187</v>
      </c>
    </row>
    <row r="16" spans="1:4" ht="15.5" x14ac:dyDescent="0.35">
      <c r="A16" s="12" t="s">
        <v>62</v>
      </c>
      <c r="B16" s="12" t="s">
        <v>63</v>
      </c>
      <c r="C16" s="12" t="s">
        <v>66</v>
      </c>
      <c r="D16" s="12" t="s">
        <v>187</v>
      </c>
    </row>
    <row r="17" spans="1:4" ht="15.5" x14ac:dyDescent="0.35">
      <c r="A17" s="12" t="s">
        <v>62</v>
      </c>
      <c r="B17" s="12" t="s">
        <v>63</v>
      </c>
      <c r="C17" s="12" t="s">
        <v>67</v>
      </c>
      <c r="D17" s="12" t="s">
        <v>187</v>
      </c>
    </row>
    <row r="18" spans="1:4" ht="15.5" x14ac:dyDescent="0.35">
      <c r="A18" s="12" t="s">
        <v>62</v>
      </c>
      <c r="B18" s="12" t="s">
        <v>65</v>
      </c>
      <c r="C18" s="12" t="s">
        <v>66</v>
      </c>
      <c r="D18" s="12" t="s">
        <v>187</v>
      </c>
    </row>
    <row r="19" spans="1:4" ht="15.5" x14ac:dyDescent="0.35">
      <c r="A19" s="12" t="s">
        <v>62</v>
      </c>
      <c r="B19" s="12" t="s">
        <v>65</v>
      </c>
      <c r="C19" s="12" t="s">
        <v>67</v>
      </c>
      <c r="D19" s="12" t="s">
        <v>186</v>
      </c>
    </row>
    <row r="20" spans="1:4" ht="15.5" x14ac:dyDescent="0.35">
      <c r="A20" s="12" t="s">
        <v>62</v>
      </c>
      <c r="B20" s="12" t="s">
        <v>66</v>
      </c>
      <c r="C20" s="12" t="s">
        <v>67</v>
      </c>
      <c r="D20" s="12" t="s">
        <v>187</v>
      </c>
    </row>
    <row r="21" spans="1:4" ht="15.5" x14ac:dyDescent="0.35">
      <c r="A21" s="12" t="s">
        <v>69</v>
      </c>
      <c r="B21" s="12" t="s">
        <v>70</v>
      </c>
      <c r="C21" s="12" t="s">
        <v>71</v>
      </c>
      <c r="D21" s="12" t="s">
        <v>186</v>
      </c>
    </row>
    <row r="22" spans="1:4" ht="15.5" x14ac:dyDescent="0.35">
      <c r="A22" s="12" t="s">
        <v>69</v>
      </c>
      <c r="B22" s="12" t="s">
        <v>70</v>
      </c>
      <c r="C22" s="12" t="s">
        <v>74</v>
      </c>
      <c r="D22" s="12" t="s">
        <v>187</v>
      </c>
    </row>
    <row r="23" spans="1:4" ht="15.5" x14ac:dyDescent="0.35">
      <c r="A23" s="12" t="s">
        <v>69</v>
      </c>
      <c r="B23" s="12" t="s">
        <v>71</v>
      </c>
      <c r="C23" s="12" t="s">
        <v>74</v>
      </c>
      <c r="D23" s="12" t="s">
        <v>186</v>
      </c>
    </row>
    <row r="24" spans="1:4" ht="15.5" x14ac:dyDescent="0.35">
      <c r="A24" s="12" t="s">
        <v>77</v>
      </c>
      <c r="B24" s="12" t="s">
        <v>78</v>
      </c>
      <c r="C24" s="12" t="s">
        <v>79</v>
      </c>
      <c r="D24" s="12" t="s">
        <v>187</v>
      </c>
    </row>
    <row r="25" spans="1:4" ht="15.5" x14ac:dyDescent="0.35">
      <c r="A25" s="12" t="s">
        <v>77</v>
      </c>
      <c r="B25" s="12" t="s">
        <v>78</v>
      </c>
      <c r="C25" s="12" t="s">
        <v>80</v>
      </c>
      <c r="D25" s="12" t="s">
        <v>187</v>
      </c>
    </row>
    <row r="26" spans="1:4" ht="15.5" x14ac:dyDescent="0.35">
      <c r="A26" s="12" t="s">
        <v>77</v>
      </c>
      <c r="B26" s="12" t="s">
        <v>79</v>
      </c>
      <c r="C26" s="12" t="s">
        <v>80</v>
      </c>
      <c r="D26" s="12" t="s">
        <v>187</v>
      </c>
    </row>
    <row r="27" spans="1:4" ht="15.5" x14ac:dyDescent="0.35">
      <c r="A27" s="12" t="s">
        <v>82</v>
      </c>
      <c r="B27" s="12" t="s">
        <v>83</v>
      </c>
      <c r="C27" s="12" t="s">
        <v>84</v>
      </c>
      <c r="D27" s="12" t="s">
        <v>187</v>
      </c>
    </row>
    <row r="28" spans="1:4" ht="15.5" x14ac:dyDescent="0.35">
      <c r="A28" s="12" t="s">
        <v>86</v>
      </c>
      <c r="B28" s="12" t="s">
        <v>87</v>
      </c>
      <c r="C28" s="12" t="s">
        <v>88</v>
      </c>
      <c r="D28" s="12" t="s">
        <v>186</v>
      </c>
    </row>
    <row r="29" spans="1:4" ht="15.5" x14ac:dyDescent="0.35">
      <c r="A29" s="12" t="s">
        <v>90</v>
      </c>
      <c r="B29" s="12" t="s">
        <v>92</v>
      </c>
      <c r="C29" s="12" t="s">
        <v>91</v>
      </c>
      <c r="D29" s="12" t="s">
        <v>187</v>
      </c>
    </row>
    <row r="30" spans="1:4" ht="15.5" x14ac:dyDescent="0.35">
      <c r="A30" s="12" t="s">
        <v>97</v>
      </c>
      <c r="B30" s="12" t="s">
        <v>98</v>
      </c>
      <c r="C30" s="12" t="s">
        <v>99</v>
      </c>
      <c r="D30" s="12" t="s">
        <v>187</v>
      </c>
    </row>
    <row r="31" spans="1:4" ht="15.5" x14ac:dyDescent="0.35">
      <c r="A31" s="12" t="s">
        <v>97</v>
      </c>
      <c r="B31" s="12" t="s">
        <v>98</v>
      </c>
      <c r="C31" s="12" t="s">
        <v>100</v>
      </c>
      <c r="D31" s="12" t="s">
        <v>187</v>
      </c>
    </row>
    <row r="32" spans="1:4" ht="15.5" x14ac:dyDescent="0.35">
      <c r="A32" s="12" t="s">
        <v>97</v>
      </c>
      <c r="B32" s="12" t="s">
        <v>98</v>
      </c>
      <c r="C32" s="12" t="s">
        <v>101</v>
      </c>
      <c r="D32" s="12" t="s">
        <v>187</v>
      </c>
    </row>
    <row r="33" spans="1:4" ht="15.5" x14ac:dyDescent="0.35">
      <c r="A33" s="12" t="s">
        <v>97</v>
      </c>
      <c r="B33" s="12" t="s">
        <v>98</v>
      </c>
      <c r="C33" s="12" t="s">
        <v>102</v>
      </c>
      <c r="D33" s="12" t="s">
        <v>187</v>
      </c>
    </row>
    <row r="34" spans="1:4" ht="15.5" x14ac:dyDescent="0.35">
      <c r="A34" s="12" t="s">
        <v>97</v>
      </c>
      <c r="B34" s="12" t="s">
        <v>98</v>
      </c>
      <c r="C34" s="12" t="s">
        <v>103</v>
      </c>
      <c r="D34" s="12" t="s">
        <v>187</v>
      </c>
    </row>
    <row r="35" spans="1:4" ht="15.5" x14ac:dyDescent="0.35">
      <c r="A35" s="12" t="s">
        <v>97</v>
      </c>
      <c r="B35" s="12" t="s">
        <v>98</v>
      </c>
      <c r="C35" s="12" t="s">
        <v>104</v>
      </c>
      <c r="D35" s="12" t="s">
        <v>187</v>
      </c>
    </row>
    <row r="36" spans="1:4" ht="15.5" x14ac:dyDescent="0.35">
      <c r="A36" s="12" t="s">
        <v>97</v>
      </c>
      <c r="B36" s="12" t="s">
        <v>98</v>
      </c>
      <c r="C36" s="12" t="s">
        <v>105</v>
      </c>
      <c r="D36" s="12" t="s">
        <v>187</v>
      </c>
    </row>
    <row r="37" spans="1:4" ht="15.5" x14ac:dyDescent="0.35">
      <c r="A37" s="12" t="s">
        <v>97</v>
      </c>
      <c r="B37" s="12" t="s">
        <v>98</v>
      </c>
      <c r="C37" s="12" t="s">
        <v>107</v>
      </c>
      <c r="D37" s="12" t="s">
        <v>187</v>
      </c>
    </row>
    <row r="38" spans="1:4" ht="15.5" x14ac:dyDescent="0.35">
      <c r="A38" s="12" t="s">
        <v>97</v>
      </c>
      <c r="B38" s="12" t="s">
        <v>98</v>
      </c>
      <c r="C38" s="12" t="s">
        <v>106</v>
      </c>
      <c r="D38" s="12" t="s">
        <v>187</v>
      </c>
    </row>
    <row r="39" spans="1:4" ht="15.5" x14ac:dyDescent="0.35">
      <c r="A39" s="12" t="s">
        <v>97</v>
      </c>
      <c r="B39" s="12" t="s">
        <v>98</v>
      </c>
      <c r="C39" s="12" t="s">
        <v>108</v>
      </c>
      <c r="D39" s="12" t="s">
        <v>187</v>
      </c>
    </row>
    <row r="40" spans="1:4" ht="15.5" x14ac:dyDescent="0.35">
      <c r="A40" s="12" t="s">
        <v>97</v>
      </c>
      <c r="B40" s="12" t="s">
        <v>99</v>
      </c>
      <c r="C40" s="12" t="s">
        <v>100</v>
      </c>
      <c r="D40" s="12" t="s">
        <v>187</v>
      </c>
    </row>
    <row r="41" spans="1:4" ht="15.5" x14ac:dyDescent="0.35">
      <c r="A41" s="12" t="s">
        <v>97</v>
      </c>
      <c r="B41" s="12" t="s">
        <v>99</v>
      </c>
      <c r="C41" s="12" t="s">
        <v>101</v>
      </c>
      <c r="D41" s="12" t="s">
        <v>187</v>
      </c>
    </row>
    <row r="42" spans="1:4" ht="15.5" x14ac:dyDescent="0.35">
      <c r="A42" s="12" t="s">
        <v>97</v>
      </c>
      <c r="B42" s="12" t="s">
        <v>99</v>
      </c>
      <c r="C42" s="12" t="s">
        <v>102</v>
      </c>
      <c r="D42" s="12" t="s">
        <v>187</v>
      </c>
    </row>
    <row r="43" spans="1:4" ht="15.5" x14ac:dyDescent="0.35">
      <c r="A43" s="12" t="s">
        <v>97</v>
      </c>
      <c r="B43" s="12" t="s">
        <v>99</v>
      </c>
      <c r="C43" s="12" t="s">
        <v>103</v>
      </c>
      <c r="D43" s="12" t="s">
        <v>187</v>
      </c>
    </row>
    <row r="44" spans="1:4" ht="15.5" x14ac:dyDescent="0.35">
      <c r="A44" s="12" t="s">
        <v>97</v>
      </c>
      <c r="B44" s="12" t="s">
        <v>99</v>
      </c>
      <c r="C44" s="12" t="s">
        <v>104</v>
      </c>
      <c r="D44" s="12" t="s">
        <v>187</v>
      </c>
    </row>
    <row r="45" spans="1:4" ht="15.5" x14ac:dyDescent="0.35">
      <c r="A45" s="12" t="s">
        <v>97</v>
      </c>
      <c r="B45" s="12" t="s">
        <v>99</v>
      </c>
      <c r="C45" s="12" t="s">
        <v>105</v>
      </c>
      <c r="D45" s="12" t="s">
        <v>187</v>
      </c>
    </row>
    <row r="46" spans="1:4" ht="15.5" x14ac:dyDescent="0.35">
      <c r="A46" s="12" t="s">
        <v>97</v>
      </c>
      <c r="B46" s="12" t="s">
        <v>99</v>
      </c>
      <c r="C46" s="12" t="s">
        <v>107</v>
      </c>
      <c r="D46" s="12" t="s">
        <v>187</v>
      </c>
    </row>
    <row r="47" spans="1:4" ht="15.5" x14ac:dyDescent="0.35">
      <c r="A47" s="12" t="s">
        <v>97</v>
      </c>
      <c r="B47" s="12" t="s">
        <v>99</v>
      </c>
      <c r="C47" s="12" t="s">
        <v>106</v>
      </c>
      <c r="D47" s="12" t="s">
        <v>187</v>
      </c>
    </row>
    <row r="48" spans="1:4" ht="15.5" x14ac:dyDescent="0.35">
      <c r="A48" s="12" t="s">
        <v>97</v>
      </c>
      <c r="B48" s="12" t="s">
        <v>99</v>
      </c>
      <c r="C48" s="12" t="s">
        <v>108</v>
      </c>
      <c r="D48" s="12" t="s">
        <v>187</v>
      </c>
    </row>
    <row r="49" spans="1:4" ht="15.5" x14ac:dyDescent="0.35">
      <c r="A49" s="12" t="s">
        <v>97</v>
      </c>
      <c r="B49" s="12" t="s">
        <v>100</v>
      </c>
      <c r="C49" s="12" t="s">
        <v>101</v>
      </c>
      <c r="D49" s="12" t="s">
        <v>186</v>
      </c>
    </row>
    <row r="50" spans="1:4" ht="15.5" x14ac:dyDescent="0.35">
      <c r="A50" s="12" t="s">
        <v>97</v>
      </c>
      <c r="B50" s="12" t="s">
        <v>100</v>
      </c>
      <c r="C50" s="12" t="s">
        <v>102</v>
      </c>
      <c r="D50" s="12" t="s">
        <v>187</v>
      </c>
    </row>
    <row r="51" spans="1:4" ht="15.5" x14ac:dyDescent="0.35">
      <c r="A51" s="12" t="s">
        <v>97</v>
      </c>
      <c r="B51" s="12" t="s">
        <v>100</v>
      </c>
      <c r="C51" s="12" t="s">
        <v>103</v>
      </c>
      <c r="D51" s="12" t="s">
        <v>187</v>
      </c>
    </row>
    <row r="52" spans="1:4" ht="15.5" x14ac:dyDescent="0.35">
      <c r="A52" s="12" t="s">
        <v>97</v>
      </c>
      <c r="B52" s="12" t="s">
        <v>100</v>
      </c>
      <c r="C52" s="12" t="s">
        <v>104</v>
      </c>
      <c r="D52" s="12" t="s">
        <v>187</v>
      </c>
    </row>
    <row r="53" spans="1:4" ht="15.5" x14ac:dyDescent="0.35">
      <c r="A53" s="12" t="s">
        <v>97</v>
      </c>
      <c r="B53" s="12" t="s">
        <v>100</v>
      </c>
      <c r="C53" s="12" t="s">
        <v>105</v>
      </c>
      <c r="D53" s="12" t="s">
        <v>187</v>
      </c>
    </row>
    <row r="54" spans="1:4" ht="15.5" x14ac:dyDescent="0.35">
      <c r="A54" s="12" t="s">
        <v>97</v>
      </c>
      <c r="B54" s="12" t="s">
        <v>100</v>
      </c>
      <c r="C54" s="12" t="s">
        <v>107</v>
      </c>
      <c r="D54" s="12" t="s">
        <v>187</v>
      </c>
    </row>
    <row r="55" spans="1:4" ht="15.5" x14ac:dyDescent="0.35">
      <c r="A55" s="12" t="s">
        <v>97</v>
      </c>
      <c r="B55" s="12" t="s">
        <v>100</v>
      </c>
      <c r="C55" s="12" t="s">
        <v>106</v>
      </c>
      <c r="D55" s="12" t="s">
        <v>187</v>
      </c>
    </row>
    <row r="56" spans="1:4" ht="15.5" x14ac:dyDescent="0.35">
      <c r="A56" s="12" t="s">
        <v>97</v>
      </c>
      <c r="B56" s="12" t="s">
        <v>100</v>
      </c>
      <c r="C56" s="12" t="s">
        <v>108</v>
      </c>
      <c r="D56" s="12" t="s">
        <v>186</v>
      </c>
    </row>
    <row r="57" spans="1:4" ht="15.5" x14ac:dyDescent="0.35">
      <c r="A57" s="12" t="s">
        <v>97</v>
      </c>
      <c r="B57" s="12" t="s">
        <v>101</v>
      </c>
      <c r="C57" s="12" t="s">
        <v>102</v>
      </c>
      <c r="D57" s="12" t="s">
        <v>186</v>
      </c>
    </row>
    <row r="58" spans="1:4" ht="15.5" x14ac:dyDescent="0.35">
      <c r="A58" s="12" t="s">
        <v>97</v>
      </c>
      <c r="B58" s="12" t="s">
        <v>101</v>
      </c>
      <c r="C58" s="12" t="s">
        <v>103</v>
      </c>
      <c r="D58" s="12" t="s">
        <v>187</v>
      </c>
    </row>
    <row r="59" spans="1:4" ht="15.5" x14ac:dyDescent="0.35">
      <c r="A59" s="12" t="s">
        <v>97</v>
      </c>
      <c r="B59" s="12" t="s">
        <v>101</v>
      </c>
      <c r="C59" s="12" t="s">
        <v>104</v>
      </c>
      <c r="D59" s="12" t="s">
        <v>186</v>
      </c>
    </row>
    <row r="60" spans="1:4" ht="15.5" x14ac:dyDescent="0.35">
      <c r="A60" s="12" t="s">
        <v>97</v>
      </c>
      <c r="B60" s="12" t="s">
        <v>101</v>
      </c>
      <c r="C60" s="12" t="s">
        <v>105</v>
      </c>
      <c r="D60" s="12" t="s">
        <v>187</v>
      </c>
    </row>
    <row r="61" spans="1:4" ht="15.5" x14ac:dyDescent="0.35">
      <c r="A61" s="12" t="s">
        <v>97</v>
      </c>
      <c r="B61" s="12" t="s">
        <v>101</v>
      </c>
      <c r="C61" s="12" t="s">
        <v>107</v>
      </c>
      <c r="D61" s="12" t="s">
        <v>186</v>
      </c>
    </row>
    <row r="62" spans="1:4" ht="15.5" x14ac:dyDescent="0.35">
      <c r="A62" s="12" t="s">
        <v>97</v>
      </c>
      <c r="B62" s="12" t="s">
        <v>101</v>
      </c>
      <c r="C62" s="12" t="s">
        <v>106</v>
      </c>
      <c r="D62" s="12" t="s">
        <v>186</v>
      </c>
    </row>
    <row r="63" spans="1:4" ht="15.5" x14ac:dyDescent="0.35">
      <c r="A63" s="12" t="s">
        <v>97</v>
      </c>
      <c r="B63" s="12" t="s">
        <v>101</v>
      </c>
      <c r="C63" s="12" t="s">
        <v>108</v>
      </c>
      <c r="D63" s="12" t="s">
        <v>187</v>
      </c>
    </row>
    <row r="64" spans="1:4" ht="15.5" x14ac:dyDescent="0.35">
      <c r="A64" s="12" t="s">
        <v>97</v>
      </c>
      <c r="B64" s="12" t="s">
        <v>102</v>
      </c>
      <c r="C64" s="12" t="s">
        <v>103</v>
      </c>
      <c r="D64" s="12" t="s">
        <v>187</v>
      </c>
    </row>
    <row r="65" spans="1:4" ht="15.5" x14ac:dyDescent="0.35">
      <c r="A65" s="12" t="s">
        <v>97</v>
      </c>
      <c r="B65" s="12" t="s">
        <v>102</v>
      </c>
      <c r="C65" s="12" t="s">
        <v>104</v>
      </c>
      <c r="D65" s="12" t="s">
        <v>187</v>
      </c>
    </row>
    <row r="66" spans="1:4" ht="15.5" x14ac:dyDescent="0.35">
      <c r="A66" s="12" t="s">
        <v>97</v>
      </c>
      <c r="B66" s="12" t="s">
        <v>102</v>
      </c>
      <c r="C66" s="12" t="s">
        <v>105</v>
      </c>
      <c r="D66" s="12" t="s">
        <v>187</v>
      </c>
    </row>
    <row r="67" spans="1:4" ht="15.5" x14ac:dyDescent="0.35">
      <c r="A67" s="12" t="s">
        <v>97</v>
      </c>
      <c r="B67" s="12" t="s">
        <v>102</v>
      </c>
      <c r="C67" s="12" t="s">
        <v>107</v>
      </c>
      <c r="D67" s="12" t="s">
        <v>187</v>
      </c>
    </row>
    <row r="68" spans="1:4" ht="15.5" x14ac:dyDescent="0.35">
      <c r="A68" s="12" t="s">
        <v>97</v>
      </c>
      <c r="B68" s="12" t="s">
        <v>102</v>
      </c>
      <c r="C68" s="12" t="s">
        <v>106</v>
      </c>
      <c r="D68" s="12" t="s">
        <v>187</v>
      </c>
    </row>
    <row r="69" spans="1:4" ht="15.5" x14ac:dyDescent="0.35">
      <c r="A69" s="12" t="s">
        <v>97</v>
      </c>
      <c r="B69" s="12" t="s">
        <v>102</v>
      </c>
      <c r="C69" s="12" t="s">
        <v>108</v>
      </c>
      <c r="D69" s="12" t="s">
        <v>186</v>
      </c>
    </row>
    <row r="70" spans="1:4" ht="15.5" x14ac:dyDescent="0.35">
      <c r="A70" s="12" t="s">
        <v>97</v>
      </c>
      <c r="B70" s="12" t="s">
        <v>103</v>
      </c>
      <c r="C70" s="12" t="s">
        <v>104</v>
      </c>
      <c r="D70" s="12" t="s">
        <v>187</v>
      </c>
    </row>
    <row r="71" spans="1:4" ht="15.5" x14ac:dyDescent="0.35">
      <c r="A71" s="12" t="s">
        <v>97</v>
      </c>
      <c r="B71" s="12" t="s">
        <v>103</v>
      </c>
      <c r="C71" s="12" t="s">
        <v>105</v>
      </c>
      <c r="D71" s="12" t="s">
        <v>187</v>
      </c>
    </row>
    <row r="72" spans="1:4" ht="15.5" x14ac:dyDescent="0.35">
      <c r="A72" s="12" t="s">
        <v>97</v>
      </c>
      <c r="B72" s="12" t="s">
        <v>103</v>
      </c>
      <c r="C72" s="12" t="s">
        <v>107</v>
      </c>
      <c r="D72" s="12" t="s">
        <v>187</v>
      </c>
    </row>
    <row r="73" spans="1:4" ht="15.5" x14ac:dyDescent="0.35">
      <c r="A73" s="12" t="s">
        <v>97</v>
      </c>
      <c r="B73" s="12" t="s">
        <v>103</v>
      </c>
      <c r="C73" s="12" t="s">
        <v>106</v>
      </c>
      <c r="D73" s="12" t="s">
        <v>187</v>
      </c>
    </row>
    <row r="74" spans="1:4" ht="15.5" x14ac:dyDescent="0.35">
      <c r="A74" s="12" t="s">
        <v>97</v>
      </c>
      <c r="B74" s="12" t="s">
        <v>103</v>
      </c>
      <c r="C74" s="12" t="s">
        <v>108</v>
      </c>
      <c r="D74" s="12" t="s">
        <v>187</v>
      </c>
    </row>
    <row r="75" spans="1:4" ht="15.5" x14ac:dyDescent="0.35">
      <c r="A75" s="12" t="s">
        <v>97</v>
      </c>
      <c r="B75" s="12" t="s">
        <v>104</v>
      </c>
      <c r="C75" s="12" t="s">
        <v>105</v>
      </c>
      <c r="D75" s="12" t="s">
        <v>187</v>
      </c>
    </row>
    <row r="76" spans="1:4" ht="15.5" x14ac:dyDescent="0.35">
      <c r="A76" s="12" t="s">
        <v>97</v>
      </c>
      <c r="B76" s="12" t="s">
        <v>104</v>
      </c>
      <c r="C76" s="12" t="s">
        <v>107</v>
      </c>
      <c r="D76" s="12" t="s">
        <v>187</v>
      </c>
    </row>
    <row r="77" spans="1:4" ht="15.5" x14ac:dyDescent="0.35">
      <c r="A77" s="12" t="s">
        <v>97</v>
      </c>
      <c r="B77" s="12" t="s">
        <v>104</v>
      </c>
      <c r="C77" s="12" t="s">
        <v>106</v>
      </c>
      <c r="D77" s="12" t="s">
        <v>187</v>
      </c>
    </row>
    <row r="78" spans="1:4" ht="15.5" x14ac:dyDescent="0.35">
      <c r="A78" s="12" t="s">
        <v>97</v>
      </c>
      <c r="B78" s="12" t="s">
        <v>104</v>
      </c>
      <c r="C78" s="12" t="s">
        <v>108</v>
      </c>
      <c r="D78" s="12" t="s">
        <v>187</v>
      </c>
    </row>
    <row r="79" spans="1:4" ht="15.5" x14ac:dyDescent="0.35">
      <c r="A79" s="12" t="s">
        <v>97</v>
      </c>
      <c r="B79" s="12" t="s">
        <v>105</v>
      </c>
      <c r="C79" s="12" t="s">
        <v>107</v>
      </c>
      <c r="D79" s="12" t="s">
        <v>187</v>
      </c>
    </row>
    <row r="80" spans="1:4" ht="15.5" x14ac:dyDescent="0.35">
      <c r="A80" s="12" t="s">
        <v>97</v>
      </c>
      <c r="B80" s="12" t="s">
        <v>105</v>
      </c>
      <c r="C80" s="12" t="s">
        <v>106</v>
      </c>
      <c r="D80" s="12" t="s">
        <v>187</v>
      </c>
    </row>
    <row r="81" spans="1:4" ht="15.5" x14ac:dyDescent="0.35">
      <c r="A81" s="12" t="s">
        <v>97</v>
      </c>
      <c r="B81" s="12" t="s">
        <v>105</v>
      </c>
      <c r="C81" s="12" t="s">
        <v>108</v>
      </c>
      <c r="D81" s="12" t="s">
        <v>187</v>
      </c>
    </row>
    <row r="82" spans="1:4" ht="15.5" x14ac:dyDescent="0.35">
      <c r="A82" s="12" t="s">
        <v>97</v>
      </c>
      <c r="B82" s="12" t="s">
        <v>107</v>
      </c>
      <c r="C82" s="12" t="s">
        <v>106</v>
      </c>
      <c r="D82" s="12" t="s">
        <v>187</v>
      </c>
    </row>
    <row r="83" spans="1:4" ht="15.5" x14ac:dyDescent="0.35">
      <c r="A83" s="12" t="s">
        <v>97</v>
      </c>
      <c r="B83" s="12" t="s">
        <v>107</v>
      </c>
      <c r="C83" s="12" t="s">
        <v>108</v>
      </c>
      <c r="D83" s="12" t="s">
        <v>186</v>
      </c>
    </row>
    <row r="84" spans="1:4" ht="15.5" x14ac:dyDescent="0.35">
      <c r="A84" s="12" t="s">
        <v>97</v>
      </c>
      <c r="B84" s="12" t="s">
        <v>106</v>
      </c>
      <c r="C84" s="12" t="s">
        <v>108</v>
      </c>
      <c r="D84" s="12" t="s">
        <v>186</v>
      </c>
    </row>
    <row r="85" spans="1:4" ht="15.5" x14ac:dyDescent="0.35">
      <c r="A85" s="12" t="s">
        <v>110</v>
      </c>
      <c r="B85" s="12" t="s">
        <v>111</v>
      </c>
      <c r="C85" s="12" t="s">
        <v>112</v>
      </c>
      <c r="D85" s="12" t="s">
        <v>187</v>
      </c>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81"/>
  <sheetViews>
    <sheetView workbookViewId="0"/>
  </sheetViews>
  <sheetFormatPr defaultColWidth="10.90625" defaultRowHeight="14.5" x14ac:dyDescent="0.35"/>
  <cols>
    <col min="1" max="1" width="30.7265625" customWidth="1"/>
    <col min="2" max="3" width="70.7265625" customWidth="1"/>
    <col min="4" max="4" width="18.7265625" customWidth="1"/>
  </cols>
  <sheetData>
    <row r="1" spans="1:4" ht="18" x14ac:dyDescent="0.4">
      <c r="A1" s="8" t="s">
        <v>190</v>
      </c>
    </row>
    <row r="2" spans="1:4" ht="15.5" x14ac:dyDescent="0.35">
      <c r="A2" s="6" t="s">
        <v>40</v>
      </c>
    </row>
    <row r="3" spans="1:4" ht="15.5" x14ac:dyDescent="0.35">
      <c r="A3" s="6" t="s">
        <v>41</v>
      </c>
    </row>
    <row r="4" spans="1:4" ht="15.5" x14ac:dyDescent="0.35">
      <c r="A4" s="6" t="s">
        <v>141</v>
      </c>
    </row>
    <row r="5" spans="1:4" ht="15.5" x14ac:dyDescent="0.35">
      <c r="A5" s="4" t="str">
        <f>HYPERLINK("#'Table_of_contents'!A26", "Return to table of contents")</f>
        <v>Return to table of contents</v>
      </c>
    </row>
    <row r="6" spans="1:4" ht="15.5" x14ac:dyDescent="0.35">
      <c r="A6" s="9"/>
    </row>
    <row r="7" spans="1:4" ht="15.5" x14ac:dyDescent="0.35">
      <c r="A7" s="10" t="s">
        <v>181</v>
      </c>
      <c r="B7" s="10" t="s">
        <v>182</v>
      </c>
      <c r="C7" s="10" t="s">
        <v>183</v>
      </c>
      <c r="D7" s="10" t="s">
        <v>184</v>
      </c>
    </row>
    <row r="8" spans="1:4" ht="15.5" x14ac:dyDescent="0.35">
      <c r="A8" s="12" t="s">
        <v>185</v>
      </c>
      <c r="B8" s="16">
        <v>2025</v>
      </c>
      <c r="C8" s="16">
        <v>2024</v>
      </c>
      <c r="D8" s="12" t="s">
        <v>186</v>
      </c>
    </row>
    <row r="9" spans="1:4" ht="15.5" x14ac:dyDescent="0.35">
      <c r="A9" s="12" t="s">
        <v>185</v>
      </c>
      <c r="B9" s="16">
        <v>2025</v>
      </c>
      <c r="C9" s="16">
        <v>2023</v>
      </c>
      <c r="D9" s="12" t="s">
        <v>186</v>
      </c>
    </row>
    <row r="10" spans="1:4" ht="15.5" x14ac:dyDescent="0.35">
      <c r="A10" s="12" t="s">
        <v>58</v>
      </c>
      <c r="B10" s="12" t="s">
        <v>59</v>
      </c>
      <c r="C10" s="12" t="s">
        <v>60</v>
      </c>
      <c r="D10" s="12" t="s">
        <v>187</v>
      </c>
    </row>
    <row r="11" spans="1:4" ht="15.5" x14ac:dyDescent="0.35">
      <c r="A11" s="12" t="s">
        <v>62</v>
      </c>
      <c r="B11" s="12" t="s">
        <v>63</v>
      </c>
      <c r="C11" s="12" t="s">
        <v>65</v>
      </c>
      <c r="D11" s="12" t="s">
        <v>187</v>
      </c>
    </row>
    <row r="12" spans="1:4" ht="15.5" x14ac:dyDescent="0.35">
      <c r="A12" s="12" t="s">
        <v>62</v>
      </c>
      <c r="B12" s="12" t="s">
        <v>63</v>
      </c>
      <c r="C12" s="12" t="s">
        <v>66</v>
      </c>
      <c r="D12" s="12" t="s">
        <v>187</v>
      </c>
    </row>
    <row r="13" spans="1:4" ht="15.5" x14ac:dyDescent="0.35">
      <c r="A13" s="12" t="s">
        <v>62</v>
      </c>
      <c r="B13" s="12" t="s">
        <v>63</v>
      </c>
      <c r="C13" s="12" t="s">
        <v>67</v>
      </c>
      <c r="D13" s="12" t="s">
        <v>187</v>
      </c>
    </row>
    <row r="14" spans="1:4" ht="15.5" x14ac:dyDescent="0.35">
      <c r="A14" s="12" t="s">
        <v>62</v>
      </c>
      <c r="B14" s="12" t="s">
        <v>65</v>
      </c>
      <c r="C14" s="12" t="s">
        <v>66</v>
      </c>
      <c r="D14" s="12" t="s">
        <v>187</v>
      </c>
    </row>
    <row r="15" spans="1:4" ht="15.5" x14ac:dyDescent="0.35">
      <c r="A15" s="12" t="s">
        <v>62</v>
      </c>
      <c r="B15" s="12" t="s">
        <v>65</v>
      </c>
      <c r="C15" s="12" t="s">
        <v>67</v>
      </c>
      <c r="D15" s="12" t="s">
        <v>186</v>
      </c>
    </row>
    <row r="16" spans="1:4" ht="15.5" x14ac:dyDescent="0.35">
      <c r="A16" s="12" t="s">
        <v>62</v>
      </c>
      <c r="B16" s="12" t="s">
        <v>66</v>
      </c>
      <c r="C16" s="12" t="s">
        <v>67</v>
      </c>
      <c r="D16" s="12" t="s">
        <v>186</v>
      </c>
    </row>
    <row r="17" spans="1:4" ht="15.5" x14ac:dyDescent="0.35">
      <c r="A17" s="12" t="s">
        <v>69</v>
      </c>
      <c r="B17" s="12" t="s">
        <v>70</v>
      </c>
      <c r="C17" s="12" t="s">
        <v>71</v>
      </c>
      <c r="D17" s="12" t="s">
        <v>186</v>
      </c>
    </row>
    <row r="18" spans="1:4" ht="15.5" x14ac:dyDescent="0.35">
      <c r="A18" s="12" t="s">
        <v>69</v>
      </c>
      <c r="B18" s="12" t="s">
        <v>70</v>
      </c>
      <c r="C18" s="12" t="s">
        <v>74</v>
      </c>
      <c r="D18" s="12" t="s">
        <v>186</v>
      </c>
    </row>
    <row r="19" spans="1:4" ht="15.5" x14ac:dyDescent="0.35">
      <c r="A19" s="12" t="s">
        <v>69</v>
      </c>
      <c r="B19" s="12" t="s">
        <v>71</v>
      </c>
      <c r="C19" s="12" t="s">
        <v>74</v>
      </c>
      <c r="D19" s="12" t="s">
        <v>186</v>
      </c>
    </row>
    <row r="20" spans="1:4" ht="15.5" x14ac:dyDescent="0.35">
      <c r="A20" s="12" t="s">
        <v>77</v>
      </c>
      <c r="B20" s="12" t="s">
        <v>78</v>
      </c>
      <c r="C20" s="12" t="s">
        <v>79</v>
      </c>
      <c r="D20" s="12" t="s">
        <v>187</v>
      </c>
    </row>
    <row r="21" spans="1:4" ht="15.5" x14ac:dyDescent="0.35">
      <c r="A21" s="12" t="s">
        <v>77</v>
      </c>
      <c r="B21" s="12" t="s">
        <v>78</v>
      </c>
      <c r="C21" s="12" t="s">
        <v>80</v>
      </c>
      <c r="D21" s="12" t="s">
        <v>187</v>
      </c>
    </row>
    <row r="22" spans="1:4" ht="15.5" x14ac:dyDescent="0.35">
      <c r="A22" s="12" t="s">
        <v>77</v>
      </c>
      <c r="B22" s="12" t="s">
        <v>79</v>
      </c>
      <c r="C22" s="12" t="s">
        <v>80</v>
      </c>
      <c r="D22" s="12" t="s">
        <v>187</v>
      </c>
    </row>
    <row r="23" spans="1:4" ht="15.5" x14ac:dyDescent="0.35">
      <c r="A23" s="12" t="s">
        <v>82</v>
      </c>
      <c r="B23" s="12" t="s">
        <v>83</v>
      </c>
      <c r="C23" s="12" t="s">
        <v>84</v>
      </c>
      <c r="D23" s="12" t="s">
        <v>187</v>
      </c>
    </row>
    <row r="24" spans="1:4" ht="15.5" x14ac:dyDescent="0.35">
      <c r="A24" s="12" t="s">
        <v>86</v>
      </c>
      <c r="B24" s="12" t="s">
        <v>87</v>
      </c>
      <c r="C24" s="12" t="s">
        <v>88</v>
      </c>
      <c r="D24" s="12" t="s">
        <v>186</v>
      </c>
    </row>
    <row r="25" spans="1:4" ht="15.5" x14ac:dyDescent="0.35">
      <c r="A25" s="12" t="s">
        <v>90</v>
      </c>
      <c r="B25" s="12" t="s">
        <v>92</v>
      </c>
      <c r="C25" s="12" t="s">
        <v>91</v>
      </c>
      <c r="D25" s="12" t="s">
        <v>186</v>
      </c>
    </row>
    <row r="26" spans="1:4" ht="15.5" x14ac:dyDescent="0.35">
      <c r="A26" s="12" t="s">
        <v>97</v>
      </c>
      <c r="B26" s="12" t="s">
        <v>98</v>
      </c>
      <c r="C26" s="12" t="s">
        <v>99</v>
      </c>
      <c r="D26" s="12" t="s">
        <v>187</v>
      </c>
    </row>
    <row r="27" spans="1:4" ht="15.5" x14ac:dyDescent="0.35">
      <c r="A27" s="12" t="s">
        <v>97</v>
      </c>
      <c r="B27" s="12" t="s">
        <v>98</v>
      </c>
      <c r="C27" s="12" t="s">
        <v>100</v>
      </c>
      <c r="D27" s="12" t="s">
        <v>187</v>
      </c>
    </row>
    <row r="28" spans="1:4" ht="15.5" x14ac:dyDescent="0.35">
      <c r="A28" s="12" t="s">
        <v>97</v>
      </c>
      <c r="B28" s="12" t="s">
        <v>98</v>
      </c>
      <c r="C28" s="12" t="s">
        <v>101</v>
      </c>
      <c r="D28" s="12" t="s">
        <v>186</v>
      </c>
    </row>
    <row r="29" spans="1:4" ht="15.5" x14ac:dyDescent="0.35">
      <c r="A29" s="12" t="s">
        <v>97</v>
      </c>
      <c r="B29" s="12" t="s">
        <v>98</v>
      </c>
      <c r="C29" s="12" t="s">
        <v>102</v>
      </c>
      <c r="D29" s="12" t="s">
        <v>187</v>
      </c>
    </row>
    <row r="30" spans="1:4" ht="15.5" x14ac:dyDescent="0.35">
      <c r="A30" s="12" t="s">
        <v>97</v>
      </c>
      <c r="B30" s="12" t="s">
        <v>98</v>
      </c>
      <c r="C30" s="12" t="s">
        <v>103</v>
      </c>
      <c r="D30" s="12" t="s">
        <v>187</v>
      </c>
    </row>
    <row r="31" spans="1:4" ht="15.5" x14ac:dyDescent="0.35">
      <c r="A31" s="12" t="s">
        <v>97</v>
      </c>
      <c r="B31" s="12" t="s">
        <v>98</v>
      </c>
      <c r="C31" s="12" t="s">
        <v>104</v>
      </c>
      <c r="D31" s="12" t="s">
        <v>187</v>
      </c>
    </row>
    <row r="32" spans="1:4" ht="15.5" x14ac:dyDescent="0.35">
      <c r="A32" s="12" t="s">
        <v>97</v>
      </c>
      <c r="B32" s="12" t="s">
        <v>98</v>
      </c>
      <c r="C32" s="12" t="s">
        <v>105</v>
      </c>
      <c r="D32" s="12" t="s">
        <v>187</v>
      </c>
    </row>
    <row r="33" spans="1:4" ht="15.5" x14ac:dyDescent="0.35">
      <c r="A33" s="12" t="s">
        <v>97</v>
      </c>
      <c r="B33" s="12" t="s">
        <v>98</v>
      </c>
      <c r="C33" s="12" t="s">
        <v>107</v>
      </c>
      <c r="D33" s="12" t="s">
        <v>187</v>
      </c>
    </row>
    <row r="34" spans="1:4" ht="15.5" x14ac:dyDescent="0.35">
      <c r="A34" s="12" t="s">
        <v>97</v>
      </c>
      <c r="B34" s="12" t="s">
        <v>98</v>
      </c>
      <c r="C34" s="12" t="s">
        <v>106</v>
      </c>
      <c r="D34" s="12" t="s">
        <v>187</v>
      </c>
    </row>
    <row r="35" spans="1:4" ht="15.5" x14ac:dyDescent="0.35">
      <c r="A35" s="12" t="s">
        <v>97</v>
      </c>
      <c r="B35" s="12" t="s">
        <v>98</v>
      </c>
      <c r="C35" s="12" t="s">
        <v>108</v>
      </c>
      <c r="D35" s="12" t="s">
        <v>187</v>
      </c>
    </row>
    <row r="36" spans="1:4" ht="15.5" x14ac:dyDescent="0.35">
      <c r="A36" s="12" t="s">
        <v>97</v>
      </c>
      <c r="B36" s="12" t="s">
        <v>99</v>
      </c>
      <c r="C36" s="12" t="s">
        <v>100</v>
      </c>
      <c r="D36" s="12" t="s">
        <v>187</v>
      </c>
    </row>
    <row r="37" spans="1:4" ht="15.5" x14ac:dyDescent="0.35">
      <c r="A37" s="12" t="s">
        <v>97</v>
      </c>
      <c r="B37" s="12" t="s">
        <v>99</v>
      </c>
      <c r="C37" s="12" t="s">
        <v>101</v>
      </c>
      <c r="D37" s="12" t="s">
        <v>186</v>
      </c>
    </row>
    <row r="38" spans="1:4" ht="15.5" x14ac:dyDescent="0.35">
      <c r="A38" s="12" t="s">
        <v>97</v>
      </c>
      <c r="B38" s="12" t="s">
        <v>99</v>
      </c>
      <c r="C38" s="12" t="s">
        <v>102</v>
      </c>
      <c r="D38" s="12" t="s">
        <v>187</v>
      </c>
    </row>
    <row r="39" spans="1:4" ht="15.5" x14ac:dyDescent="0.35">
      <c r="A39" s="12" t="s">
        <v>97</v>
      </c>
      <c r="B39" s="12" t="s">
        <v>99</v>
      </c>
      <c r="C39" s="12" t="s">
        <v>103</v>
      </c>
      <c r="D39" s="12" t="s">
        <v>187</v>
      </c>
    </row>
    <row r="40" spans="1:4" ht="15.5" x14ac:dyDescent="0.35">
      <c r="A40" s="12" t="s">
        <v>97</v>
      </c>
      <c r="B40" s="12" t="s">
        <v>99</v>
      </c>
      <c r="C40" s="12" t="s">
        <v>104</v>
      </c>
      <c r="D40" s="12" t="s">
        <v>187</v>
      </c>
    </row>
    <row r="41" spans="1:4" ht="15.5" x14ac:dyDescent="0.35">
      <c r="A41" s="12" t="s">
        <v>97</v>
      </c>
      <c r="B41" s="12" t="s">
        <v>99</v>
      </c>
      <c r="C41" s="12" t="s">
        <v>105</v>
      </c>
      <c r="D41" s="12" t="s">
        <v>187</v>
      </c>
    </row>
    <row r="42" spans="1:4" ht="15.5" x14ac:dyDescent="0.35">
      <c r="A42" s="12" t="s">
        <v>97</v>
      </c>
      <c r="B42" s="12" t="s">
        <v>99</v>
      </c>
      <c r="C42" s="12" t="s">
        <v>107</v>
      </c>
      <c r="D42" s="12" t="s">
        <v>187</v>
      </c>
    </row>
    <row r="43" spans="1:4" ht="15.5" x14ac:dyDescent="0.35">
      <c r="A43" s="12" t="s">
        <v>97</v>
      </c>
      <c r="B43" s="12" t="s">
        <v>99</v>
      </c>
      <c r="C43" s="12" t="s">
        <v>106</v>
      </c>
      <c r="D43" s="12" t="s">
        <v>187</v>
      </c>
    </row>
    <row r="44" spans="1:4" ht="15.5" x14ac:dyDescent="0.35">
      <c r="A44" s="12" t="s">
        <v>97</v>
      </c>
      <c r="B44" s="12" t="s">
        <v>99</v>
      </c>
      <c r="C44" s="12" t="s">
        <v>108</v>
      </c>
      <c r="D44" s="12" t="s">
        <v>187</v>
      </c>
    </row>
    <row r="45" spans="1:4" ht="15.5" x14ac:dyDescent="0.35">
      <c r="A45" s="12" t="s">
        <v>97</v>
      </c>
      <c r="B45" s="12" t="s">
        <v>100</v>
      </c>
      <c r="C45" s="12" t="s">
        <v>101</v>
      </c>
      <c r="D45" s="12" t="s">
        <v>186</v>
      </c>
    </row>
    <row r="46" spans="1:4" ht="15.5" x14ac:dyDescent="0.35">
      <c r="A46" s="12" t="s">
        <v>97</v>
      </c>
      <c r="B46" s="12" t="s">
        <v>100</v>
      </c>
      <c r="C46" s="12" t="s">
        <v>102</v>
      </c>
      <c r="D46" s="12" t="s">
        <v>187</v>
      </c>
    </row>
    <row r="47" spans="1:4" ht="15.5" x14ac:dyDescent="0.35">
      <c r="A47" s="12" t="s">
        <v>97</v>
      </c>
      <c r="B47" s="12" t="s">
        <v>100</v>
      </c>
      <c r="C47" s="12" t="s">
        <v>103</v>
      </c>
      <c r="D47" s="12" t="s">
        <v>187</v>
      </c>
    </row>
    <row r="48" spans="1:4" ht="15.5" x14ac:dyDescent="0.35">
      <c r="A48" s="12" t="s">
        <v>97</v>
      </c>
      <c r="B48" s="12" t="s">
        <v>100</v>
      </c>
      <c r="C48" s="12" t="s">
        <v>104</v>
      </c>
      <c r="D48" s="12" t="s">
        <v>187</v>
      </c>
    </row>
    <row r="49" spans="1:4" ht="15.5" x14ac:dyDescent="0.35">
      <c r="A49" s="12" t="s">
        <v>97</v>
      </c>
      <c r="B49" s="12" t="s">
        <v>100</v>
      </c>
      <c r="C49" s="12" t="s">
        <v>105</v>
      </c>
      <c r="D49" s="12" t="s">
        <v>187</v>
      </c>
    </row>
    <row r="50" spans="1:4" ht="15.5" x14ac:dyDescent="0.35">
      <c r="A50" s="12" t="s">
        <v>97</v>
      </c>
      <c r="B50" s="12" t="s">
        <v>100</v>
      </c>
      <c r="C50" s="12" t="s">
        <v>107</v>
      </c>
      <c r="D50" s="12" t="s">
        <v>187</v>
      </c>
    </row>
    <row r="51" spans="1:4" ht="15.5" x14ac:dyDescent="0.35">
      <c r="A51" s="12" t="s">
        <v>97</v>
      </c>
      <c r="B51" s="12" t="s">
        <v>100</v>
      </c>
      <c r="C51" s="12" t="s">
        <v>106</v>
      </c>
      <c r="D51" s="12" t="s">
        <v>187</v>
      </c>
    </row>
    <row r="52" spans="1:4" ht="15.5" x14ac:dyDescent="0.35">
      <c r="A52" s="12" t="s">
        <v>97</v>
      </c>
      <c r="B52" s="12" t="s">
        <v>100</v>
      </c>
      <c r="C52" s="12" t="s">
        <v>108</v>
      </c>
      <c r="D52" s="12" t="s">
        <v>186</v>
      </c>
    </row>
    <row r="53" spans="1:4" ht="15.5" x14ac:dyDescent="0.35">
      <c r="A53" s="12" t="s">
        <v>97</v>
      </c>
      <c r="B53" s="12" t="s">
        <v>101</v>
      </c>
      <c r="C53" s="12" t="s">
        <v>102</v>
      </c>
      <c r="D53" s="12" t="s">
        <v>186</v>
      </c>
    </row>
    <row r="54" spans="1:4" ht="15.5" x14ac:dyDescent="0.35">
      <c r="A54" s="12" t="s">
        <v>97</v>
      </c>
      <c r="B54" s="12" t="s">
        <v>101</v>
      </c>
      <c r="C54" s="12" t="s">
        <v>103</v>
      </c>
      <c r="D54" s="12" t="s">
        <v>186</v>
      </c>
    </row>
    <row r="55" spans="1:4" ht="15.5" x14ac:dyDescent="0.35">
      <c r="A55" s="12" t="s">
        <v>97</v>
      </c>
      <c r="B55" s="12" t="s">
        <v>101</v>
      </c>
      <c r="C55" s="12" t="s">
        <v>104</v>
      </c>
      <c r="D55" s="12" t="s">
        <v>186</v>
      </c>
    </row>
    <row r="56" spans="1:4" ht="15.5" x14ac:dyDescent="0.35">
      <c r="A56" s="12" t="s">
        <v>97</v>
      </c>
      <c r="B56" s="12" t="s">
        <v>101</v>
      </c>
      <c r="C56" s="12" t="s">
        <v>105</v>
      </c>
      <c r="D56" s="12" t="s">
        <v>186</v>
      </c>
    </row>
    <row r="57" spans="1:4" ht="15.5" x14ac:dyDescent="0.35">
      <c r="A57" s="12" t="s">
        <v>97</v>
      </c>
      <c r="B57" s="12" t="s">
        <v>101</v>
      </c>
      <c r="C57" s="12" t="s">
        <v>107</v>
      </c>
      <c r="D57" s="12" t="s">
        <v>186</v>
      </c>
    </row>
    <row r="58" spans="1:4" ht="15.5" x14ac:dyDescent="0.35">
      <c r="A58" s="12" t="s">
        <v>97</v>
      </c>
      <c r="B58" s="12" t="s">
        <v>101</v>
      </c>
      <c r="C58" s="12" t="s">
        <v>106</v>
      </c>
      <c r="D58" s="12" t="s">
        <v>186</v>
      </c>
    </row>
    <row r="59" spans="1:4" ht="15.5" x14ac:dyDescent="0.35">
      <c r="A59" s="12" t="s">
        <v>97</v>
      </c>
      <c r="B59" s="12" t="s">
        <v>101</v>
      </c>
      <c r="C59" s="12" t="s">
        <v>108</v>
      </c>
      <c r="D59" s="12" t="s">
        <v>187</v>
      </c>
    </row>
    <row r="60" spans="1:4" ht="15.5" x14ac:dyDescent="0.35">
      <c r="A60" s="12" t="s">
        <v>97</v>
      </c>
      <c r="B60" s="12" t="s">
        <v>102</v>
      </c>
      <c r="C60" s="12" t="s">
        <v>103</v>
      </c>
      <c r="D60" s="12" t="s">
        <v>187</v>
      </c>
    </row>
    <row r="61" spans="1:4" ht="15.5" x14ac:dyDescent="0.35">
      <c r="A61" s="12" t="s">
        <v>97</v>
      </c>
      <c r="B61" s="12" t="s">
        <v>102</v>
      </c>
      <c r="C61" s="12" t="s">
        <v>104</v>
      </c>
      <c r="D61" s="12" t="s">
        <v>187</v>
      </c>
    </row>
    <row r="62" spans="1:4" ht="15.5" x14ac:dyDescent="0.35">
      <c r="A62" s="12" t="s">
        <v>97</v>
      </c>
      <c r="B62" s="12" t="s">
        <v>102</v>
      </c>
      <c r="C62" s="12" t="s">
        <v>105</v>
      </c>
      <c r="D62" s="12" t="s">
        <v>187</v>
      </c>
    </row>
    <row r="63" spans="1:4" ht="15.5" x14ac:dyDescent="0.35">
      <c r="A63" s="12" t="s">
        <v>97</v>
      </c>
      <c r="B63" s="12" t="s">
        <v>102</v>
      </c>
      <c r="C63" s="12" t="s">
        <v>107</v>
      </c>
      <c r="D63" s="12" t="s">
        <v>187</v>
      </c>
    </row>
    <row r="64" spans="1:4" ht="15.5" x14ac:dyDescent="0.35">
      <c r="A64" s="12" t="s">
        <v>97</v>
      </c>
      <c r="B64" s="12" t="s">
        <v>102</v>
      </c>
      <c r="C64" s="12" t="s">
        <v>106</v>
      </c>
      <c r="D64" s="12" t="s">
        <v>187</v>
      </c>
    </row>
    <row r="65" spans="1:4" ht="15.5" x14ac:dyDescent="0.35">
      <c r="A65" s="12" t="s">
        <v>97</v>
      </c>
      <c r="B65" s="12" t="s">
        <v>102</v>
      </c>
      <c r="C65" s="12" t="s">
        <v>108</v>
      </c>
      <c r="D65" s="12" t="s">
        <v>187</v>
      </c>
    </row>
    <row r="66" spans="1:4" ht="15.5" x14ac:dyDescent="0.35">
      <c r="A66" s="12" t="s">
        <v>97</v>
      </c>
      <c r="B66" s="12" t="s">
        <v>103</v>
      </c>
      <c r="C66" s="12" t="s">
        <v>104</v>
      </c>
      <c r="D66" s="12" t="s">
        <v>187</v>
      </c>
    </row>
    <row r="67" spans="1:4" ht="15.5" x14ac:dyDescent="0.35">
      <c r="A67" s="12" t="s">
        <v>97</v>
      </c>
      <c r="B67" s="12" t="s">
        <v>103</v>
      </c>
      <c r="C67" s="12" t="s">
        <v>105</v>
      </c>
      <c r="D67" s="12" t="s">
        <v>187</v>
      </c>
    </row>
    <row r="68" spans="1:4" ht="15.5" x14ac:dyDescent="0.35">
      <c r="A68" s="12" t="s">
        <v>97</v>
      </c>
      <c r="B68" s="12" t="s">
        <v>103</v>
      </c>
      <c r="C68" s="12" t="s">
        <v>107</v>
      </c>
      <c r="D68" s="12" t="s">
        <v>187</v>
      </c>
    </row>
    <row r="69" spans="1:4" ht="15.5" x14ac:dyDescent="0.35">
      <c r="A69" s="12" t="s">
        <v>97</v>
      </c>
      <c r="B69" s="12" t="s">
        <v>103</v>
      </c>
      <c r="C69" s="12" t="s">
        <v>106</v>
      </c>
      <c r="D69" s="12" t="s">
        <v>187</v>
      </c>
    </row>
    <row r="70" spans="1:4" ht="15.5" x14ac:dyDescent="0.35">
      <c r="A70" s="12" t="s">
        <v>97</v>
      </c>
      <c r="B70" s="12" t="s">
        <v>103</v>
      </c>
      <c r="C70" s="12" t="s">
        <v>108</v>
      </c>
      <c r="D70" s="12" t="s">
        <v>187</v>
      </c>
    </row>
    <row r="71" spans="1:4" ht="15.5" x14ac:dyDescent="0.35">
      <c r="A71" s="12" t="s">
        <v>97</v>
      </c>
      <c r="B71" s="12" t="s">
        <v>104</v>
      </c>
      <c r="C71" s="12" t="s">
        <v>105</v>
      </c>
      <c r="D71" s="12" t="s">
        <v>187</v>
      </c>
    </row>
    <row r="72" spans="1:4" ht="15.5" x14ac:dyDescent="0.35">
      <c r="A72" s="12" t="s">
        <v>97</v>
      </c>
      <c r="B72" s="12" t="s">
        <v>104</v>
      </c>
      <c r="C72" s="12" t="s">
        <v>107</v>
      </c>
      <c r="D72" s="12" t="s">
        <v>187</v>
      </c>
    </row>
    <row r="73" spans="1:4" ht="15.5" x14ac:dyDescent="0.35">
      <c r="A73" s="12" t="s">
        <v>97</v>
      </c>
      <c r="B73" s="12" t="s">
        <v>104</v>
      </c>
      <c r="C73" s="12" t="s">
        <v>106</v>
      </c>
      <c r="D73" s="12" t="s">
        <v>187</v>
      </c>
    </row>
    <row r="74" spans="1:4" ht="15.5" x14ac:dyDescent="0.35">
      <c r="A74" s="12" t="s">
        <v>97</v>
      </c>
      <c r="B74" s="12" t="s">
        <v>104</v>
      </c>
      <c r="C74" s="12" t="s">
        <v>108</v>
      </c>
      <c r="D74" s="12" t="s">
        <v>187</v>
      </c>
    </row>
    <row r="75" spans="1:4" ht="15.5" x14ac:dyDescent="0.35">
      <c r="A75" s="12" t="s">
        <v>97</v>
      </c>
      <c r="B75" s="12" t="s">
        <v>105</v>
      </c>
      <c r="C75" s="12" t="s">
        <v>107</v>
      </c>
      <c r="D75" s="12" t="s">
        <v>187</v>
      </c>
    </row>
    <row r="76" spans="1:4" ht="15.5" x14ac:dyDescent="0.35">
      <c r="A76" s="12" t="s">
        <v>97</v>
      </c>
      <c r="B76" s="12" t="s">
        <v>105</v>
      </c>
      <c r="C76" s="12" t="s">
        <v>106</v>
      </c>
      <c r="D76" s="12" t="s">
        <v>187</v>
      </c>
    </row>
    <row r="77" spans="1:4" ht="15.5" x14ac:dyDescent="0.35">
      <c r="A77" s="12" t="s">
        <v>97</v>
      </c>
      <c r="B77" s="12" t="s">
        <v>105</v>
      </c>
      <c r="C77" s="12" t="s">
        <v>108</v>
      </c>
      <c r="D77" s="12" t="s">
        <v>187</v>
      </c>
    </row>
    <row r="78" spans="1:4" ht="15.5" x14ac:dyDescent="0.35">
      <c r="A78" s="12" t="s">
        <v>97</v>
      </c>
      <c r="B78" s="12" t="s">
        <v>107</v>
      </c>
      <c r="C78" s="12" t="s">
        <v>106</v>
      </c>
      <c r="D78" s="12" t="s">
        <v>187</v>
      </c>
    </row>
    <row r="79" spans="1:4" ht="15.5" x14ac:dyDescent="0.35">
      <c r="A79" s="12" t="s">
        <v>97</v>
      </c>
      <c r="B79" s="12" t="s">
        <v>107</v>
      </c>
      <c r="C79" s="12" t="s">
        <v>108</v>
      </c>
      <c r="D79" s="12" t="s">
        <v>187</v>
      </c>
    </row>
    <row r="80" spans="1:4" ht="15.5" x14ac:dyDescent="0.35">
      <c r="A80" s="12" t="s">
        <v>97</v>
      </c>
      <c r="B80" s="12" t="s">
        <v>106</v>
      </c>
      <c r="C80" s="12" t="s">
        <v>108</v>
      </c>
      <c r="D80" s="12" t="s">
        <v>186</v>
      </c>
    </row>
    <row r="81" spans="1:4" ht="15.5" x14ac:dyDescent="0.35">
      <c r="A81" s="12" t="s">
        <v>110</v>
      </c>
      <c r="B81" s="12" t="s">
        <v>111</v>
      </c>
      <c r="C81" s="12" t="s">
        <v>112</v>
      </c>
      <c r="D81" s="12" t="s">
        <v>187</v>
      </c>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81"/>
  <sheetViews>
    <sheetView workbookViewId="0"/>
  </sheetViews>
  <sheetFormatPr defaultColWidth="10.90625" defaultRowHeight="14.5" x14ac:dyDescent="0.35"/>
  <cols>
    <col min="1" max="1" width="30.7265625" customWidth="1"/>
    <col min="2" max="3" width="70.7265625" customWidth="1"/>
    <col min="4" max="4" width="18.7265625" customWidth="1"/>
  </cols>
  <sheetData>
    <row r="1" spans="1:4" ht="18" x14ac:dyDescent="0.4">
      <c r="A1" s="8" t="s">
        <v>191</v>
      </c>
    </row>
    <row r="2" spans="1:4" ht="15.5" x14ac:dyDescent="0.35">
      <c r="A2" s="6" t="s">
        <v>40</v>
      </c>
    </row>
    <row r="3" spans="1:4" ht="15.5" x14ac:dyDescent="0.35">
      <c r="A3" s="6" t="s">
        <v>41</v>
      </c>
    </row>
    <row r="4" spans="1:4" ht="15.5" x14ac:dyDescent="0.35">
      <c r="A4" s="6" t="s">
        <v>141</v>
      </c>
    </row>
    <row r="5" spans="1:4" ht="15.5" x14ac:dyDescent="0.35">
      <c r="A5" s="4" t="str">
        <f>HYPERLINK("#'Table_of_contents'!A27", "Return to table of contents")</f>
        <v>Return to table of contents</v>
      </c>
    </row>
    <row r="6" spans="1:4" ht="15.5" x14ac:dyDescent="0.35">
      <c r="A6" s="9"/>
    </row>
    <row r="7" spans="1:4" ht="15.5" x14ac:dyDescent="0.35">
      <c r="A7" s="10" t="s">
        <v>181</v>
      </c>
      <c r="B7" s="10" t="s">
        <v>182</v>
      </c>
      <c r="C7" s="10" t="s">
        <v>183</v>
      </c>
      <c r="D7" s="10" t="s">
        <v>184</v>
      </c>
    </row>
    <row r="8" spans="1:4" ht="15.5" x14ac:dyDescent="0.35">
      <c r="A8" s="12" t="s">
        <v>185</v>
      </c>
      <c r="B8" s="16">
        <v>2025</v>
      </c>
      <c r="C8" s="16">
        <v>2024</v>
      </c>
      <c r="D8" s="12" t="s">
        <v>186</v>
      </c>
    </row>
    <row r="9" spans="1:4" ht="15.5" x14ac:dyDescent="0.35">
      <c r="A9" s="12" t="s">
        <v>185</v>
      </c>
      <c r="B9" s="16">
        <v>2025</v>
      </c>
      <c r="C9" s="16">
        <v>2023</v>
      </c>
      <c r="D9" s="12" t="s">
        <v>186</v>
      </c>
    </row>
    <row r="10" spans="1:4" ht="15.5" x14ac:dyDescent="0.35">
      <c r="A10" s="12" t="s">
        <v>58</v>
      </c>
      <c r="B10" s="12" t="s">
        <v>59</v>
      </c>
      <c r="C10" s="12" t="s">
        <v>60</v>
      </c>
      <c r="D10" s="12" t="s">
        <v>187</v>
      </c>
    </row>
    <row r="11" spans="1:4" ht="15.5" x14ac:dyDescent="0.35">
      <c r="A11" s="12" t="s">
        <v>62</v>
      </c>
      <c r="B11" s="12" t="s">
        <v>63</v>
      </c>
      <c r="C11" s="12" t="s">
        <v>65</v>
      </c>
      <c r="D11" s="12" t="s">
        <v>187</v>
      </c>
    </row>
    <row r="12" spans="1:4" ht="15.5" x14ac:dyDescent="0.35">
      <c r="A12" s="12" t="s">
        <v>62</v>
      </c>
      <c r="B12" s="12" t="s">
        <v>63</v>
      </c>
      <c r="C12" s="12" t="s">
        <v>66</v>
      </c>
      <c r="D12" s="12" t="s">
        <v>187</v>
      </c>
    </row>
    <row r="13" spans="1:4" ht="15.5" x14ac:dyDescent="0.35">
      <c r="A13" s="12" t="s">
        <v>62</v>
      </c>
      <c r="B13" s="12" t="s">
        <v>63</v>
      </c>
      <c r="C13" s="12" t="s">
        <v>67</v>
      </c>
      <c r="D13" s="12" t="s">
        <v>187</v>
      </c>
    </row>
    <row r="14" spans="1:4" ht="15.5" x14ac:dyDescent="0.35">
      <c r="A14" s="12" t="s">
        <v>62</v>
      </c>
      <c r="B14" s="12" t="s">
        <v>65</v>
      </c>
      <c r="C14" s="12" t="s">
        <v>66</v>
      </c>
      <c r="D14" s="12" t="s">
        <v>187</v>
      </c>
    </row>
    <row r="15" spans="1:4" ht="15.5" x14ac:dyDescent="0.35">
      <c r="A15" s="12" t="s">
        <v>62</v>
      </c>
      <c r="B15" s="12" t="s">
        <v>65</v>
      </c>
      <c r="C15" s="12" t="s">
        <v>67</v>
      </c>
      <c r="D15" s="12" t="s">
        <v>187</v>
      </c>
    </row>
    <row r="16" spans="1:4" ht="15.5" x14ac:dyDescent="0.35">
      <c r="A16" s="12" t="s">
        <v>62</v>
      </c>
      <c r="B16" s="12" t="s">
        <v>66</v>
      </c>
      <c r="C16" s="12" t="s">
        <v>67</v>
      </c>
      <c r="D16" s="12" t="s">
        <v>187</v>
      </c>
    </row>
    <row r="17" spans="1:4" ht="15.5" x14ac:dyDescent="0.35">
      <c r="A17" s="12" t="s">
        <v>69</v>
      </c>
      <c r="B17" s="12" t="s">
        <v>70</v>
      </c>
      <c r="C17" s="12" t="s">
        <v>71</v>
      </c>
      <c r="D17" s="12" t="s">
        <v>186</v>
      </c>
    </row>
    <row r="18" spans="1:4" ht="15.5" x14ac:dyDescent="0.35">
      <c r="A18" s="12" t="s">
        <v>69</v>
      </c>
      <c r="B18" s="12" t="s">
        <v>70</v>
      </c>
      <c r="C18" s="12" t="s">
        <v>74</v>
      </c>
      <c r="D18" s="12" t="s">
        <v>187</v>
      </c>
    </row>
    <row r="19" spans="1:4" ht="15.5" x14ac:dyDescent="0.35">
      <c r="A19" s="12" t="s">
        <v>69</v>
      </c>
      <c r="B19" s="12" t="s">
        <v>71</v>
      </c>
      <c r="C19" s="12" t="s">
        <v>74</v>
      </c>
      <c r="D19" s="12" t="s">
        <v>186</v>
      </c>
    </row>
    <row r="20" spans="1:4" ht="15.5" x14ac:dyDescent="0.35">
      <c r="A20" s="12" t="s">
        <v>77</v>
      </c>
      <c r="B20" s="12" t="s">
        <v>78</v>
      </c>
      <c r="C20" s="12" t="s">
        <v>79</v>
      </c>
      <c r="D20" s="12" t="s">
        <v>186</v>
      </c>
    </row>
    <row r="21" spans="1:4" ht="15.5" x14ac:dyDescent="0.35">
      <c r="A21" s="12" t="s">
        <v>77</v>
      </c>
      <c r="B21" s="12" t="s">
        <v>78</v>
      </c>
      <c r="C21" s="12" t="s">
        <v>80</v>
      </c>
      <c r="D21" s="12" t="s">
        <v>186</v>
      </c>
    </row>
    <row r="22" spans="1:4" ht="15.5" x14ac:dyDescent="0.35">
      <c r="A22" s="12" t="s">
        <v>77</v>
      </c>
      <c r="B22" s="12" t="s">
        <v>79</v>
      </c>
      <c r="C22" s="12" t="s">
        <v>80</v>
      </c>
      <c r="D22" s="12" t="s">
        <v>187</v>
      </c>
    </row>
    <row r="23" spans="1:4" ht="15.5" x14ac:dyDescent="0.35">
      <c r="A23" s="12" t="s">
        <v>82</v>
      </c>
      <c r="B23" s="12" t="s">
        <v>83</v>
      </c>
      <c r="C23" s="12" t="s">
        <v>84</v>
      </c>
      <c r="D23" s="12" t="s">
        <v>187</v>
      </c>
    </row>
    <row r="24" spans="1:4" ht="15.5" x14ac:dyDescent="0.35">
      <c r="A24" s="12" t="s">
        <v>86</v>
      </c>
      <c r="B24" s="12" t="s">
        <v>87</v>
      </c>
      <c r="C24" s="12" t="s">
        <v>88</v>
      </c>
      <c r="D24" s="12" t="s">
        <v>186</v>
      </c>
    </row>
    <row r="25" spans="1:4" ht="15.5" x14ac:dyDescent="0.35">
      <c r="A25" s="12" t="s">
        <v>90</v>
      </c>
      <c r="B25" s="12" t="s">
        <v>92</v>
      </c>
      <c r="C25" s="12" t="s">
        <v>91</v>
      </c>
      <c r="D25" s="12" t="s">
        <v>187</v>
      </c>
    </row>
    <row r="26" spans="1:4" ht="15.5" x14ac:dyDescent="0.35">
      <c r="A26" s="12" t="s">
        <v>97</v>
      </c>
      <c r="B26" s="12" t="s">
        <v>98</v>
      </c>
      <c r="C26" s="12" t="s">
        <v>99</v>
      </c>
      <c r="D26" s="12" t="s">
        <v>187</v>
      </c>
    </row>
    <row r="27" spans="1:4" ht="15.5" x14ac:dyDescent="0.35">
      <c r="A27" s="12" t="s">
        <v>97</v>
      </c>
      <c r="B27" s="12" t="s">
        <v>98</v>
      </c>
      <c r="C27" s="12" t="s">
        <v>100</v>
      </c>
      <c r="D27" s="12" t="s">
        <v>187</v>
      </c>
    </row>
    <row r="28" spans="1:4" ht="15.5" x14ac:dyDescent="0.35">
      <c r="A28" s="12" t="s">
        <v>97</v>
      </c>
      <c r="B28" s="12" t="s">
        <v>98</v>
      </c>
      <c r="C28" s="12" t="s">
        <v>101</v>
      </c>
      <c r="D28" s="12" t="s">
        <v>186</v>
      </c>
    </row>
    <row r="29" spans="1:4" ht="15.5" x14ac:dyDescent="0.35">
      <c r="A29" s="12" t="s">
        <v>97</v>
      </c>
      <c r="B29" s="12" t="s">
        <v>98</v>
      </c>
      <c r="C29" s="12" t="s">
        <v>102</v>
      </c>
      <c r="D29" s="12" t="s">
        <v>187</v>
      </c>
    </row>
    <row r="30" spans="1:4" ht="15.5" x14ac:dyDescent="0.35">
      <c r="A30" s="12" t="s">
        <v>97</v>
      </c>
      <c r="B30" s="12" t="s">
        <v>98</v>
      </c>
      <c r="C30" s="12" t="s">
        <v>103</v>
      </c>
      <c r="D30" s="12" t="s">
        <v>187</v>
      </c>
    </row>
    <row r="31" spans="1:4" ht="15.5" x14ac:dyDescent="0.35">
      <c r="A31" s="12" t="s">
        <v>97</v>
      </c>
      <c r="B31" s="12" t="s">
        <v>98</v>
      </c>
      <c r="C31" s="12" t="s">
        <v>104</v>
      </c>
      <c r="D31" s="12" t="s">
        <v>187</v>
      </c>
    </row>
    <row r="32" spans="1:4" ht="15.5" x14ac:dyDescent="0.35">
      <c r="A32" s="12" t="s">
        <v>97</v>
      </c>
      <c r="B32" s="12" t="s">
        <v>98</v>
      </c>
      <c r="C32" s="12" t="s">
        <v>105</v>
      </c>
      <c r="D32" s="12" t="s">
        <v>187</v>
      </c>
    </row>
    <row r="33" spans="1:4" ht="15.5" x14ac:dyDescent="0.35">
      <c r="A33" s="12" t="s">
        <v>97</v>
      </c>
      <c r="B33" s="12" t="s">
        <v>98</v>
      </c>
      <c r="C33" s="12" t="s">
        <v>107</v>
      </c>
      <c r="D33" s="12" t="s">
        <v>187</v>
      </c>
    </row>
    <row r="34" spans="1:4" ht="15.5" x14ac:dyDescent="0.35">
      <c r="A34" s="12" t="s">
        <v>97</v>
      </c>
      <c r="B34" s="12" t="s">
        <v>98</v>
      </c>
      <c r="C34" s="12" t="s">
        <v>106</v>
      </c>
      <c r="D34" s="12" t="s">
        <v>187</v>
      </c>
    </row>
    <row r="35" spans="1:4" ht="15.5" x14ac:dyDescent="0.35">
      <c r="A35" s="12" t="s">
        <v>97</v>
      </c>
      <c r="B35" s="12" t="s">
        <v>98</v>
      </c>
      <c r="C35" s="12" t="s">
        <v>108</v>
      </c>
      <c r="D35" s="12" t="s">
        <v>187</v>
      </c>
    </row>
    <row r="36" spans="1:4" ht="15.5" x14ac:dyDescent="0.35">
      <c r="A36" s="12" t="s">
        <v>97</v>
      </c>
      <c r="B36" s="12" t="s">
        <v>99</v>
      </c>
      <c r="C36" s="12" t="s">
        <v>100</v>
      </c>
      <c r="D36" s="12" t="s">
        <v>186</v>
      </c>
    </row>
    <row r="37" spans="1:4" ht="15.5" x14ac:dyDescent="0.35">
      <c r="A37" s="12" t="s">
        <v>97</v>
      </c>
      <c r="B37" s="12" t="s">
        <v>99</v>
      </c>
      <c r="C37" s="12" t="s">
        <v>101</v>
      </c>
      <c r="D37" s="12" t="s">
        <v>186</v>
      </c>
    </row>
    <row r="38" spans="1:4" ht="15.5" x14ac:dyDescent="0.35">
      <c r="A38" s="12" t="s">
        <v>97</v>
      </c>
      <c r="B38" s="12" t="s">
        <v>99</v>
      </c>
      <c r="C38" s="12" t="s">
        <v>102</v>
      </c>
      <c r="D38" s="12" t="s">
        <v>187</v>
      </c>
    </row>
    <row r="39" spans="1:4" ht="15.5" x14ac:dyDescent="0.35">
      <c r="A39" s="12" t="s">
        <v>97</v>
      </c>
      <c r="B39" s="12" t="s">
        <v>99</v>
      </c>
      <c r="C39" s="12" t="s">
        <v>103</v>
      </c>
      <c r="D39" s="12" t="s">
        <v>186</v>
      </c>
    </row>
    <row r="40" spans="1:4" ht="15.5" x14ac:dyDescent="0.35">
      <c r="A40" s="12" t="s">
        <v>97</v>
      </c>
      <c r="B40" s="12" t="s">
        <v>99</v>
      </c>
      <c r="C40" s="12" t="s">
        <v>104</v>
      </c>
      <c r="D40" s="12" t="s">
        <v>187</v>
      </c>
    </row>
    <row r="41" spans="1:4" ht="15.5" x14ac:dyDescent="0.35">
      <c r="A41" s="12" t="s">
        <v>97</v>
      </c>
      <c r="B41" s="12" t="s">
        <v>99</v>
      </c>
      <c r="C41" s="12" t="s">
        <v>105</v>
      </c>
      <c r="D41" s="12" t="s">
        <v>187</v>
      </c>
    </row>
    <row r="42" spans="1:4" ht="15.5" x14ac:dyDescent="0.35">
      <c r="A42" s="12" t="s">
        <v>97</v>
      </c>
      <c r="B42" s="12" t="s">
        <v>99</v>
      </c>
      <c r="C42" s="12" t="s">
        <v>107</v>
      </c>
      <c r="D42" s="12" t="s">
        <v>187</v>
      </c>
    </row>
    <row r="43" spans="1:4" ht="15.5" x14ac:dyDescent="0.35">
      <c r="A43" s="12" t="s">
        <v>97</v>
      </c>
      <c r="B43" s="12" t="s">
        <v>99</v>
      </c>
      <c r="C43" s="12" t="s">
        <v>106</v>
      </c>
      <c r="D43" s="12" t="s">
        <v>186</v>
      </c>
    </row>
    <row r="44" spans="1:4" ht="15.5" x14ac:dyDescent="0.35">
      <c r="A44" s="12" t="s">
        <v>97</v>
      </c>
      <c r="B44" s="12" t="s">
        <v>99</v>
      </c>
      <c r="C44" s="12" t="s">
        <v>108</v>
      </c>
      <c r="D44" s="12" t="s">
        <v>187</v>
      </c>
    </row>
    <row r="45" spans="1:4" ht="15.5" x14ac:dyDescent="0.35">
      <c r="A45" s="12" t="s">
        <v>97</v>
      </c>
      <c r="B45" s="12" t="s">
        <v>100</v>
      </c>
      <c r="C45" s="12" t="s">
        <v>101</v>
      </c>
      <c r="D45" s="12" t="s">
        <v>187</v>
      </c>
    </row>
    <row r="46" spans="1:4" ht="15.5" x14ac:dyDescent="0.35">
      <c r="A46" s="12" t="s">
        <v>97</v>
      </c>
      <c r="B46" s="12" t="s">
        <v>100</v>
      </c>
      <c r="C46" s="12" t="s">
        <v>102</v>
      </c>
      <c r="D46" s="12" t="s">
        <v>187</v>
      </c>
    </row>
    <row r="47" spans="1:4" ht="15.5" x14ac:dyDescent="0.35">
      <c r="A47" s="12" t="s">
        <v>97</v>
      </c>
      <c r="B47" s="12" t="s">
        <v>100</v>
      </c>
      <c r="C47" s="12" t="s">
        <v>103</v>
      </c>
      <c r="D47" s="12" t="s">
        <v>187</v>
      </c>
    </row>
    <row r="48" spans="1:4" ht="15.5" x14ac:dyDescent="0.35">
      <c r="A48" s="12" t="s">
        <v>97</v>
      </c>
      <c r="B48" s="12" t="s">
        <v>100</v>
      </c>
      <c r="C48" s="12" t="s">
        <v>104</v>
      </c>
      <c r="D48" s="12" t="s">
        <v>187</v>
      </c>
    </row>
    <row r="49" spans="1:4" ht="15.5" x14ac:dyDescent="0.35">
      <c r="A49" s="12" t="s">
        <v>97</v>
      </c>
      <c r="B49" s="12" t="s">
        <v>100</v>
      </c>
      <c r="C49" s="12" t="s">
        <v>105</v>
      </c>
      <c r="D49" s="12" t="s">
        <v>187</v>
      </c>
    </row>
    <row r="50" spans="1:4" ht="15.5" x14ac:dyDescent="0.35">
      <c r="A50" s="12" t="s">
        <v>97</v>
      </c>
      <c r="B50" s="12" t="s">
        <v>100</v>
      </c>
      <c r="C50" s="12" t="s">
        <v>107</v>
      </c>
      <c r="D50" s="12" t="s">
        <v>187</v>
      </c>
    </row>
    <row r="51" spans="1:4" ht="15.5" x14ac:dyDescent="0.35">
      <c r="A51" s="12" t="s">
        <v>97</v>
      </c>
      <c r="B51" s="12" t="s">
        <v>100</v>
      </c>
      <c r="C51" s="12" t="s">
        <v>106</v>
      </c>
      <c r="D51" s="12" t="s">
        <v>187</v>
      </c>
    </row>
    <row r="52" spans="1:4" ht="15.5" x14ac:dyDescent="0.35">
      <c r="A52" s="12" t="s">
        <v>97</v>
      </c>
      <c r="B52" s="12" t="s">
        <v>100</v>
      </c>
      <c r="C52" s="12" t="s">
        <v>108</v>
      </c>
      <c r="D52" s="12" t="s">
        <v>187</v>
      </c>
    </row>
    <row r="53" spans="1:4" ht="15.5" x14ac:dyDescent="0.35">
      <c r="A53" s="12" t="s">
        <v>97</v>
      </c>
      <c r="B53" s="12" t="s">
        <v>101</v>
      </c>
      <c r="C53" s="12" t="s">
        <v>102</v>
      </c>
      <c r="D53" s="12" t="s">
        <v>186</v>
      </c>
    </row>
    <row r="54" spans="1:4" ht="15.5" x14ac:dyDescent="0.35">
      <c r="A54" s="12" t="s">
        <v>97</v>
      </c>
      <c r="B54" s="12" t="s">
        <v>101</v>
      </c>
      <c r="C54" s="12" t="s">
        <v>103</v>
      </c>
      <c r="D54" s="12" t="s">
        <v>187</v>
      </c>
    </row>
    <row r="55" spans="1:4" ht="15.5" x14ac:dyDescent="0.35">
      <c r="A55" s="12" t="s">
        <v>97</v>
      </c>
      <c r="B55" s="12" t="s">
        <v>101</v>
      </c>
      <c r="C55" s="12" t="s">
        <v>104</v>
      </c>
      <c r="D55" s="12" t="s">
        <v>187</v>
      </c>
    </row>
    <row r="56" spans="1:4" ht="15.5" x14ac:dyDescent="0.35">
      <c r="A56" s="12" t="s">
        <v>97</v>
      </c>
      <c r="B56" s="12" t="s">
        <v>101</v>
      </c>
      <c r="C56" s="12" t="s">
        <v>105</v>
      </c>
      <c r="D56" s="12" t="s">
        <v>186</v>
      </c>
    </row>
    <row r="57" spans="1:4" ht="15.5" x14ac:dyDescent="0.35">
      <c r="A57" s="12" t="s">
        <v>97</v>
      </c>
      <c r="B57" s="12" t="s">
        <v>101</v>
      </c>
      <c r="C57" s="12" t="s">
        <v>107</v>
      </c>
      <c r="D57" s="12" t="s">
        <v>187</v>
      </c>
    </row>
    <row r="58" spans="1:4" ht="15.5" x14ac:dyDescent="0.35">
      <c r="A58" s="12" t="s">
        <v>97</v>
      </c>
      <c r="B58" s="12" t="s">
        <v>101</v>
      </c>
      <c r="C58" s="12" t="s">
        <v>106</v>
      </c>
      <c r="D58" s="12" t="s">
        <v>187</v>
      </c>
    </row>
    <row r="59" spans="1:4" ht="15.5" x14ac:dyDescent="0.35">
      <c r="A59" s="12" t="s">
        <v>97</v>
      </c>
      <c r="B59" s="12" t="s">
        <v>101</v>
      </c>
      <c r="C59" s="12" t="s">
        <v>108</v>
      </c>
      <c r="D59" s="12" t="s">
        <v>186</v>
      </c>
    </row>
    <row r="60" spans="1:4" ht="15.5" x14ac:dyDescent="0.35">
      <c r="A60" s="12" t="s">
        <v>97</v>
      </c>
      <c r="B60" s="12" t="s">
        <v>102</v>
      </c>
      <c r="C60" s="12" t="s">
        <v>103</v>
      </c>
      <c r="D60" s="12" t="s">
        <v>186</v>
      </c>
    </row>
    <row r="61" spans="1:4" ht="15.5" x14ac:dyDescent="0.35">
      <c r="A61" s="12" t="s">
        <v>97</v>
      </c>
      <c r="B61" s="12" t="s">
        <v>102</v>
      </c>
      <c r="C61" s="12" t="s">
        <v>104</v>
      </c>
      <c r="D61" s="12" t="s">
        <v>187</v>
      </c>
    </row>
    <row r="62" spans="1:4" ht="15.5" x14ac:dyDescent="0.35">
      <c r="A62" s="12" t="s">
        <v>97</v>
      </c>
      <c r="B62" s="12" t="s">
        <v>102</v>
      </c>
      <c r="C62" s="12" t="s">
        <v>105</v>
      </c>
      <c r="D62" s="12" t="s">
        <v>187</v>
      </c>
    </row>
    <row r="63" spans="1:4" ht="15.5" x14ac:dyDescent="0.35">
      <c r="A63" s="12" t="s">
        <v>97</v>
      </c>
      <c r="B63" s="12" t="s">
        <v>102</v>
      </c>
      <c r="C63" s="12" t="s">
        <v>107</v>
      </c>
      <c r="D63" s="12" t="s">
        <v>187</v>
      </c>
    </row>
    <row r="64" spans="1:4" ht="15.5" x14ac:dyDescent="0.35">
      <c r="A64" s="12" t="s">
        <v>97</v>
      </c>
      <c r="B64" s="12" t="s">
        <v>102</v>
      </c>
      <c r="C64" s="12" t="s">
        <v>106</v>
      </c>
      <c r="D64" s="12" t="s">
        <v>186</v>
      </c>
    </row>
    <row r="65" spans="1:4" ht="15.5" x14ac:dyDescent="0.35">
      <c r="A65" s="12" t="s">
        <v>97</v>
      </c>
      <c r="B65" s="12" t="s">
        <v>102</v>
      </c>
      <c r="C65" s="12" t="s">
        <v>108</v>
      </c>
      <c r="D65" s="12" t="s">
        <v>187</v>
      </c>
    </row>
    <row r="66" spans="1:4" ht="15.5" x14ac:dyDescent="0.35">
      <c r="A66" s="12" t="s">
        <v>97</v>
      </c>
      <c r="B66" s="12" t="s">
        <v>103</v>
      </c>
      <c r="C66" s="12" t="s">
        <v>104</v>
      </c>
      <c r="D66" s="12" t="s">
        <v>187</v>
      </c>
    </row>
    <row r="67" spans="1:4" ht="15.5" x14ac:dyDescent="0.35">
      <c r="A67" s="12" t="s">
        <v>97</v>
      </c>
      <c r="B67" s="12" t="s">
        <v>103</v>
      </c>
      <c r="C67" s="12" t="s">
        <v>105</v>
      </c>
      <c r="D67" s="12" t="s">
        <v>186</v>
      </c>
    </row>
    <row r="68" spans="1:4" ht="15.5" x14ac:dyDescent="0.35">
      <c r="A68" s="12" t="s">
        <v>97</v>
      </c>
      <c r="B68" s="12" t="s">
        <v>103</v>
      </c>
      <c r="C68" s="12" t="s">
        <v>107</v>
      </c>
      <c r="D68" s="12" t="s">
        <v>187</v>
      </c>
    </row>
    <row r="69" spans="1:4" ht="15.5" x14ac:dyDescent="0.35">
      <c r="A69" s="12" t="s">
        <v>97</v>
      </c>
      <c r="B69" s="12" t="s">
        <v>103</v>
      </c>
      <c r="C69" s="12" t="s">
        <v>106</v>
      </c>
      <c r="D69" s="12" t="s">
        <v>187</v>
      </c>
    </row>
    <row r="70" spans="1:4" ht="15.5" x14ac:dyDescent="0.35">
      <c r="A70" s="12" t="s">
        <v>97</v>
      </c>
      <c r="B70" s="12" t="s">
        <v>103</v>
      </c>
      <c r="C70" s="12" t="s">
        <v>108</v>
      </c>
      <c r="D70" s="12" t="s">
        <v>187</v>
      </c>
    </row>
    <row r="71" spans="1:4" ht="15.5" x14ac:dyDescent="0.35">
      <c r="A71" s="12" t="s">
        <v>97</v>
      </c>
      <c r="B71" s="12" t="s">
        <v>104</v>
      </c>
      <c r="C71" s="12" t="s">
        <v>105</v>
      </c>
      <c r="D71" s="12" t="s">
        <v>187</v>
      </c>
    </row>
    <row r="72" spans="1:4" ht="15.5" x14ac:dyDescent="0.35">
      <c r="A72" s="12" t="s">
        <v>97</v>
      </c>
      <c r="B72" s="12" t="s">
        <v>104</v>
      </c>
      <c r="C72" s="12" t="s">
        <v>107</v>
      </c>
      <c r="D72" s="12" t="s">
        <v>187</v>
      </c>
    </row>
    <row r="73" spans="1:4" ht="15.5" x14ac:dyDescent="0.35">
      <c r="A73" s="12" t="s">
        <v>97</v>
      </c>
      <c r="B73" s="12" t="s">
        <v>104</v>
      </c>
      <c r="C73" s="12" t="s">
        <v>106</v>
      </c>
      <c r="D73" s="12" t="s">
        <v>187</v>
      </c>
    </row>
    <row r="74" spans="1:4" ht="15.5" x14ac:dyDescent="0.35">
      <c r="A74" s="12" t="s">
        <v>97</v>
      </c>
      <c r="B74" s="12" t="s">
        <v>104</v>
      </c>
      <c r="C74" s="12" t="s">
        <v>108</v>
      </c>
      <c r="D74" s="12" t="s">
        <v>187</v>
      </c>
    </row>
    <row r="75" spans="1:4" ht="15.5" x14ac:dyDescent="0.35">
      <c r="A75" s="12" t="s">
        <v>97</v>
      </c>
      <c r="B75" s="12" t="s">
        <v>105</v>
      </c>
      <c r="C75" s="12" t="s">
        <v>107</v>
      </c>
      <c r="D75" s="12" t="s">
        <v>187</v>
      </c>
    </row>
    <row r="76" spans="1:4" ht="15.5" x14ac:dyDescent="0.35">
      <c r="A76" s="12" t="s">
        <v>97</v>
      </c>
      <c r="B76" s="12" t="s">
        <v>105</v>
      </c>
      <c r="C76" s="12" t="s">
        <v>106</v>
      </c>
      <c r="D76" s="12" t="s">
        <v>187</v>
      </c>
    </row>
    <row r="77" spans="1:4" ht="15.5" x14ac:dyDescent="0.35">
      <c r="A77" s="12" t="s">
        <v>97</v>
      </c>
      <c r="B77" s="12" t="s">
        <v>105</v>
      </c>
      <c r="C77" s="12" t="s">
        <v>108</v>
      </c>
      <c r="D77" s="12" t="s">
        <v>187</v>
      </c>
    </row>
    <row r="78" spans="1:4" ht="15.5" x14ac:dyDescent="0.35">
      <c r="A78" s="12" t="s">
        <v>97</v>
      </c>
      <c r="B78" s="12" t="s">
        <v>107</v>
      </c>
      <c r="C78" s="12" t="s">
        <v>106</v>
      </c>
      <c r="D78" s="12" t="s">
        <v>187</v>
      </c>
    </row>
    <row r="79" spans="1:4" ht="15.5" x14ac:dyDescent="0.35">
      <c r="A79" s="12" t="s">
        <v>97</v>
      </c>
      <c r="B79" s="12" t="s">
        <v>107</v>
      </c>
      <c r="C79" s="12" t="s">
        <v>108</v>
      </c>
      <c r="D79" s="12" t="s">
        <v>187</v>
      </c>
    </row>
    <row r="80" spans="1:4" ht="15.5" x14ac:dyDescent="0.35">
      <c r="A80" s="12" t="s">
        <v>97</v>
      </c>
      <c r="B80" s="12" t="s">
        <v>106</v>
      </c>
      <c r="C80" s="12" t="s">
        <v>108</v>
      </c>
      <c r="D80" s="12" t="s">
        <v>187</v>
      </c>
    </row>
    <row r="81" spans="1:4" ht="15.5" x14ac:dyDescent="0.35">
      <c r="A81" s="12" t="s">
        <v>110</v>
      </c>
      <c r="B81" s="12" t="s">
        <v>111</v>
      </c>
      <c r="C81" s="12" t="s">
        <v>112</v>
      </c>
      <c r="D81" s="12" t="s">
        <v>187</v>
      </c>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81"/>
  <sheetViews>
    <sheetView workbookViewId="0"/>
  </sheetViews>
  <sheetFormatPr defaultColWidth="10.90625" defaultRowHeight="14.5" x14ac:dyDescent="0.35"/>
  <cols>
    <col min="1" max="1" width="30.7265625" customWidth="1"/>
    <col min="2" max="3" width="70.7265625" customWidth="1"/>
    <col min="4" max="4" width="18.7265625" customWidth="1"/>
  </cols>
  <sheetData>
    <row r="1" spans="1:4" ht="18" x14ac:dyDescent="0.4">
      <c r="A1" s="8" t="s">
        <v>192</v>
      </c>
    </row>
    <row r="2" spans="1:4" ht="15.5" x14ac:dyDescent="0.35">
      <c r="A2" s="6" t="s">
        <v>40</v>
      </c>
    </row>
    <row r="3" spans="1:4" ht="15.5" x14ac:dyDescent="0.35">
      <c r="A3" s="6" t="s">
        <v>41</v>
      </c>
    </row>
    <row r="4" spans="1:4" ht="15.5" x14ac:dyDescent="0.35">
      <c r="A4" s="6" t="s">
        <v>141</v>
      </c>
    </row>
    <row r="5" spans="1:4" ht="15.5" x14ac:dyDescent="0.35">
      <c r="A5" s="4" t="str">
        <f>HYPERLINK("#'Table_of_contents'!A28", "Return to table of contents")</f>
        <v>Return to table of contents</v>
      </c>
    </row>
    <row r="6" spans="1:4" ht="15.5" x14ac:dyDescent="0.35">
      <c r="A6" s="9"/>
    </row>
    <row r="7" spans="1:4" ht="15.5" x14ac:dyDescent="0.35">
      <c r="A7" s="10" t="s">
        <v>181</v>
      </c>
      <c r="B7" s="10" t="s">
        <v>182</v>
      </c>
      <c r="C7" s="10" t="s">
        <v>183</v>
      </c>
      <c r="D7" s="10" t="s">
        <v>184</v>
      </c>
    </row>
    <row r="8" spans="1:4" ht="15.5" x14ac:dyDescent="0.35">
      <c r="A8" s="12" t="s">
        <v>185</v>
      </c>
      <c r="B8" s="16">
        <v>2025</v>
      </c>
      <c r="C8" s="16">
        <v>2024</v>
      </c>
      <c r="D8" s="12" t="s">
        <v>187</v>
      </c>
    </row>
    <row r="9" spans="1:4" ht="15.5" x14ac:dyDescent="0.35">
      <c r="A9" s="12" t="s">
        <v>185</v>
      </c>
      <c r="B9" s="16">
        <v>2025</v>
      </c>
      <c r="C9" s="16">
        <v>2023</v>
      </c>
      <c r="D9" s="12" t="s">
        <v>187</v>
      </c>
    </row>
    <row r="10" spans="1:4" ht="15.5" x14ac:dyDescent="0.35">
      <c r="A10" s="12" t="s">
        <v>58</v>
      </c>
      <c r="B10" s="12" t="s">
        <v>59</v>
      </c>
      <c r="C10" s="12" t="s">
        <v>60</v>
      </c>
      <c r="D10" s="12" t="s">
        <v>186</v>
      </c>
    </row>
    <row r="11" spans="1:4" ht="15.5" x14ac:dyDescent="0.35">
      <c r="A11" s="12" t="s">
        <v>62</v>
      </c>
      <c r="B11" s="12" t="s">
        <v>63</v>
      </c>
      <c r="C11" s="12" t="s">
        <v>65</v>
      </c>
      <c r="D11" s="12" t="s">
        <v>187</v>
      </c>
    </row>
    <row r="12" spans="1:4" ht="15.5" x14ac:dyDescent="0.35">
      <c r="A12" s="12" t="s">
        <v>62</v>
      </c>
      <c r="B12" s="12" t="s">
        <v>63</v>
      </c>
      <c r="C12" s="12" t="s">
        <v>66</v>
      </c>
      <c r="D12" s="12" t="s">
        <v>187</v>
      </c>
    </row>
    <row r="13" spans="1:4" ht="15.5" x14ac:dyDescent="0.35">
      <c r="A13" s="12" t="s">
        <v>62</v>
      </c>
      <c r="B13" s="12" t="s">
        <v>63</v>
      </c>
      <c r="C13" s="12" t="s">
        <v>67</v>
      </c>
      <c r="D13" s="12" t="s">
        <v>187</v>
      </c>
    </row>
    <row r="14" spans="1:4" ht="15.5" x14ac:dyDescent="0.35">
      <c r="A14" s="12" t="s">
        <v>62</v>
      </c>
      <c r="B14" s="12" t="s">
        <v>65</v>
      </c>
      <c r="C14" s="12" t="s">
        <v>66</v>
      </c>
      <c r="D14" s="12" t="s">
        <v>187</v>
      </c>
    </row>
    <row r="15" spans="1:4" ht="15.5" x14ac:dyDescent="0.35">
      <c r="A15" s="12" t="s">
        <v>62</v>
      </c>
      <c r="B15" s="12" t="s">
        <v>65</v>
      </c>
      <c r="C15" s="12" t="s">
        <v>67</v>
      </c>
      <c r="D15" s="12" t="s">
        <v>187</v>
      </c>
    </row>
    <row r="16" spans="1:4" ht="15.5" x14ac:dyDescent="0.35">
      <c r="A16" s="12" t="s">
        <v>62</v>
      </c>
      <c r="B16" s="12" t="s">
        <v>66</v>
      </c>
      <c r="C16" s="12" t="s">
        <v>67</v>
      </c>
      <c r="D16" s="12" t="s">
        <v>187</v>
      </c>
    </row>
    <row r="17" spans="1:4" ht="15.5" x14ac:dyDescent="0.35">
      <c r="A17" s="12" t="s">
        <v>69</v>
      </c>
      <c r="B17" s="12" t="s">
        <v>70</v>
      </c>
      <c r="C17" s="12" t="s">
        <v>71</v>
      </c>
      <c r="D17" s="12" t="s">
        <v>186</v>
      </c>
    </row>
    <row r="18" spans="1:4" ht="15.5" x14ac:dyDescent="0.35">
      <c r="A18" s="12" t="s">
        <v>69</v>
      </c>
      <c r="B18" s="12" t="s">
        <v>70</v>
      </c>
      <c r="C18" s="12" t="s">
        <v>74</v>
      </c>
      <c r="D18" s="12" t="s">
        <v>187</v>
      </c>
    </row>
    <row r="19" spans="1:4" ht="15.5" x14ac:dyDescent="0.35">
      <c r="A19" s="12" t="s">
        <v>69</v>
      </c>
      <c r="B19" s="12" t="s">
        <v>71</v>
      </c>
      <c r="C19" s="12" t="s">
        <v>74</v>
      </c>
      <c r="D19" s="12" t="s">
        <v>186</v>
      </c>
    </row>
    <row r="20" spans="1:4" ht="15.5" x14ac:dyDescent="0.35">
      <c r="A20" s="12" t="s">
        <v>77</v>
      </c>
      <c r="B20" s="12" t="s">
        <v>78</v>
      </c>
      <c r="C20" s="12" t="s">
        <v>79</v>
      </c>
      <c r="D20" s="12" t="s">
        <v>187</v>
      </c>
    </row>
    <row r="21" spans="1:4" ht="15.5" x14ac:dyDescent="0.35">
      <c r="A21" s="12" t="s">
        <v>77</v>
      </c>
      <c r="B21" s="12" t="s">
        <v>78</v>
      </c>
      <c r="C21" s="12" t="s">
        <v>80</v>
      </c>
      <c r="D21" s="12" t="s">
        <v>186</v>
      </c>
    </row>
    <row r="22" spans="1:4" ht="15.5" x14ac:dyDescent="0.35">
      <c r="A22" s="12" t="s">
        <v>77</v>
      </c>
      <c r="B22" s="12" t="s">
        <v>79</v>
      </c>
      <c r="C22" s="12" t="s">
        <v>80</v>
      </c>
      <c r="D22" s="12" t="s">
        <v>187</v>
      </c>
    </row>
    <row r="23" spans="1:4" ht="15.5" x14ac:dyDescent="0.35">
      <c r="A23" s="12" t="s">
        <v>82</v>
      </c>
      <c r="B23" s="12" t="s">
        <v>83</v>
      </c>
      <c r="C23" s="12" t="s">
        <v>84</v>
      </c>
      <c r="D23" s="12" t="s">
        <v>187</v>
      </c>
    </row>
    <row r="24" spans="1:4" ht="15.5" x14ac:dyDescent="0.35">
      <c r="A24" s="12" t="s">
        <v>86</v>
      </c>
      <c r="B24" s="12" t="s">
        <v>87</v>
      </c>
      <c r="C24" s="12" t="s">
        <v>88</v>
      </c>
      <c r="D24" s="12" t="s">
        <v>186</v>
      </c>
    </row>
    <row r="25" spans="1:4" ht="15.5" x14ac:dyDescent="0.35">
      <c r="A25" s="12" t="s">
        <v>90</v>
      </c>
      <c r="B25" s="12" t="s">
        <v>92</v>
      </c>
      <c r="C25" s="12" t="s">
        <v>91</v>
      </c>
      <c r="D25" s="12" t="s">
        <v>187</v>
      </c>
    </row>
    <row r="26" spans="1:4" ht="15.5" x14ac:dyDescent="0.35">
      <c r="A26" s="12" t="s">
        <v>97</v>
      </c>
      <c r="B26" s="12" t="s">
        <v>98</v>
      </c>
      <c r="C26" s="12" t="s">
        <v>99</v>
      </c>
      <c r="D26" s="12" t="s">
        <v>187</v>
      </c>
    </row>
    <row r="27" spans="1:4" ht="15.5" x14ac:dyDescent="0.35">
      <c r="A27" s="12" t="s">
        <v>97</v>
      </c>
      <c r="B27" s="12" t="s">
        <v>98</v>
      </c>
      <c r="C27" s="12" t="s">
        <v>100</v>
      </c>
      <c r="D27" s="12" t="s">
        <v>186</v>
      </c>
    </row>
    <row r="28" spans="1:4" ht="15.5" x14ac:dyDescent="0.35">
      <c r="A28" s="12" t="s">
        <v>97</v>
      </c>
      <c r="B28" s="12" t="s">
        <v>98</v>
      </c>
      <c r="C28" s="12" t="s">
        <v>101</v>
      </c>
      <c r="D28" s="12" t="s">
        <v>187</v>
      </c>
    </row>
    <row r="29" spans="1:4" ht="15.5" x14ac:dyDescent="0.35">
      <c r="A29" s="12" t="s">
        <v>97</v>
      </c>
      <c r="B29" s="12" t="s">
        <v>98</v>
      </c>
      <c r="C29" s="12" t="s">
        <v>102</v>
      </c>
      <c r="D29" s="12" t="s">
        <v>187</v>
      </c>
    </row>
    <row r="30" spans="1:4" ht="15.5" x14ac:dyDescent="0.35">
      <c r="A30" s="12" t="s">
        <v>97</v>
      </c>
      <c r="B30" s="12" t="s">
        <v>98</v>
      </c>
      <c r="C30" s="12" t="s">
        <v>103</v>
      </c>
      <c r="D30" s="12" t="s">
        <v>187</v>
      </c>
    </row>
    <row r="31" spans="1:4" ht="15.5" x14ac:dyDescent="0.35">
      <c r="A31" s="12" t="s">
        <v>97</v>
      </c>
      <c r="B31" s="12" t="s">
        <v>98</v>
      </c>
      <c r="C31" s="12" t="s">
        <v>104</v>
      </c>
      <c r="D31" s="12" t="s">
        <v>187</v>
      </c>
    </row>
    <row r="32" spans="1:4" ht="15.5" x14ac:dyDescent="0.35">
      <c r="A32" s="12" t="s">
        <v>97</v>
      </c>
      <c r="B32" s="12" t="s">
        <v>98</v>
      </c>
      <c r="C32" s="12" t="s">
        <v>105</v>
      </c>
      <c r="D32" s="12" t="s">
        <v>187</v>
      </c>
    </row>
    <row r="33" spans="1:4" ht="15.5" x14ac:dyDescent="0.35">
      <c r="A33" s="12" t="s">
        <v>97</v>
      </c>
      <c r="B33" s="12" t="s">
        <v>98</v>
      </c>
      <c r="C33" s="12" t="s">
        <v>107</v>
      </c>
      <c r="D33" s="12" t="s">
        <v>187</v>
      </c>
    </row>
    <row r="34" spans="1:4" ht="15.5" x14ac:dyDescent="0.35">
      <c r="A34" s="12" t="s">
        <v>97</v>
      </c>
      <c r="B34" s="12" t="s">
        <v>98</v>
      </c>
      <c r="C34" s="12" t="s">
        <v>106</v>
      </c>
      <c r="D34" s="12" t="s">
        <v>187</v>
      </c>
    </row>
    <row r="35" spans="1:4" ht="15.5" x14ac:dyDescent="0.35">
      <c r="A35" s="12" t="s">
        <v>97</v>
      </c>
      <c r="B35" s="12" t="s">
        <v>98</v>
      </c>
      <c r="C35" s="12" t="s">
        <v>108</v>
      </c>
      <c r="D35" s="12" t="s">
        <v>187</v>
      </c>
    </row>
    <row r="36" spans="1:4" ht="15.5" x14ac:dyDescent="0.35">
      <c r="A36" s="12" t="s">
        <v>97</v>
      </c>
      <c r="B36" s="12" t="s">
        <v>99</v>
      </c>
      <c r="C36" s="12" t="s">
        <v>100</v>
      </c>
      <c r="D36" s="12" t="s">
        <v>186</v>
      </c>
    </row>
    <row r="37" spans="1:4" ht="15.5" x14ac:dyDescent="0.35">
      <c r="A37" s="12" t="s">
        <v>97</v>
      </c>
      <c r="B37" s="12" t="s">
        <v>99</v>
      </c>
      <c r="C37" s="12" t="s">
        <v>101</v>
      </c>
      <c r="D37" s="12" t="s">
        <v>187</v>
      </c>
    </row>
    <row r="38" spans="1:4" ht="15.5" x14ac:dyDescent="0.35">
      <c r="A38" s="12" t="s">
        <v>97</v>
      </c>
      <c r="B38" s="12" t="s">
        <v>99</v>
      </c>
      <c r="C38" s="12" t="s">
        <v>102</v>
      </c>
      <c r="D38" s="12" t="s">
        <v>187</v>
      </c>
    </row>
    <row r="39" spans="1:4" ht="15.5" x14ac:dyDescent="0.35">
      <c r="A39" s="12" t="s">
        <v>97</v>
      </c>
      <c r="B39" s="12" t="s">
        <v>99</v>
      </c>
      <c r="C39" s="12" t="s">
        <v>103</v>
      </c>
      <c r="D39" s="12" t="s">
        <v>187</v>
      </c>
    </row>
    <row r="40" spans="1:4" ht="15.5" x14ac:dyDescent="0.35">
      <c r="A40" s="12" t="s">
        <v>97</v>
      </c>
      <c r="B40" s="12" t="s">
        <v>99</v>
      </c>
      <c r="C40" s="12" t="s">
        <v>104</v>
      </c>
      <c r="D40" s="12" t="s">
        <v>187</v>
      </c>
    </row>
    <row r="41" spans="1:4" ht="15.5" x14ac:dyDescent="0.35">
      <c r="A41" s="12" t="s">
        <v>97</v>
      </c>
      <c r="B41" s="12" t="s">
        <v>99</v>
      </c>
      <c r="C41" s="12" t="s">
        <v>105</v>
      </c>
      <c r="D41" s="12" t="s">
        <v>187</v>
      </c>
    </row>
    <row r="42" spans="1:4" ht="15.5" x14ac:dyDescent="0.35">
      <c r="A42" s="12" t="s">
        <v>97</v>
      </c>
      <c r="B42" s="12" t="s">
        <v>99</v>
      </c>
      <c r="C42" s="12" t="s">
        <v>107</v>
      </c>
      <c r="D42" s="12" t="s">
        <v>187</v>
      </c>
    </row>
    <row r="43" spans="1:4" ht="15.5" x14ac:dyDescent="0.35">
      <c r="A43" s="12" t="s">
        <v>97</v>
      </c>
      <c r="B43" s="12" t="s">
        <v>99</v>
      </c>
      <c r="C43" s="12" t="s">
        <v>106</v>
      </c>
      <c r="D43" s="12" t="s">
        <v>187</v>
      </c>
    </row>
    <row r="44" spans="1:4" ht="15.5" x14ac:dyDescent="0.35">
      <c r="A44" s="12" t="s">
        <v>97</v>
      </c>
      <c r="B44" s="12" t="s">
        <v>99</v>
      </c>
      <c r="C44" s="12" t="s">
        <v>108</v>
      </c>
      <c r="D44" s="12" t="s">
        <v>187</v>
      </c>
    </row>
    <row r="45" spans="1:4" ht="15.5" x14ac:dyDescent="0.35">
      <c r="A45" s="12" t="s">
        <v>97</v>
      </c>
      <c r="B45" s="12" t="s">
        <v>100</v>
      </c>
      <c r="C45" s="12" t="s">
        <v>101</v>
      </c>
      <c r="D45" s="12" t="s">
        <v>186</v>
      </c>
    </row>
    <row r="46" spans="1:4" ht="15.5" x14ac:dyDescent="0.35">
      <c r="A46" s="12" t="s">
        <v>97</v>
      </c>
      <c r="B46" s="12" t="s">
        <v>100</v>
      </c>
      <c r="C46" s="12" t="s">
        <v>102</v>
      </c>
      <c r="D46" s="12" t="s">
        <v>187</v>
      </c>
    </row>
    <row r="47" spans="1:4" ht="15.5" x14ac:dyDescent="0.35">
      <c r="A47" s="12" t="s">
        <v>97</v>
      </c>
      <c r="B47" s="12" t="s">
        <v>100</v>
      </c>
      <c r="C47" s="12" t="s">
        <v>103</v>
      </c>
      <c r="D47" s="12" t="s">
        <v>186</v>
      </c>
    </row>
    <row r="48" spans="1:4" ht="15.5" x14ac:dyDescent="0.35">
      <c r="A48" s="12" t="s">
        <v>97</v>
      </c>
      <c r="B48" s="12" t="s">
        <v>100</v>
      </c>
      <c r="C48" s="12" t="s">
        <v>104</v>
      </c>
      <c r="D48" s="12" t="s">
        <v>187</v>
      </c>
    </row>
    <row r="49" spans="1:4" ht="15.5" x14ac:dyDescent="0.35">
      <c r="A49" s="12" t="s">
        <v>97</v>
      </c>
      <c r="B49" s="12" t="s">
        <v>100</v>
      </c>
      <c r="C49" s="12" t="s">
        <v>105</v>
      </c>
      <c r="D49" s="12" t="s">
        <v>186</v>
      </c>
    </row>
    <row r="50" spans="1:4" ht="15.5" x14ac:dyDescent="0.35">
      <c r="A50" s="12" t="s">
        <v>97</v>
      </c>
      <c r="B50" s="12" t="s">
        <v>100</v>
      </c>
      <c r="C50" s="12" t="s">
        <v>107</v>
      </c>
      <c r="D50" s="12" t="s">
        <v>187</v>
      </c>
    </row>
    <row r="51" spans="1:4" ht="15.5" x14ac:dyDescent="0.35">
      <c r="A51" s="12" t="s">
        <v>97</v>
      </c>
      <c r="B51" s="12" t="s">
        <v>100</v>
      </c>
      <c r="C51" s="12" t="s">
        <v>106</v>
      </c>
      <c r="D51" s="12" t="s">
        <v>187</v>
      </c>
    </row>
    <row r="52" spans="1:4" ht="15.5" x14ac:dyDescent="0.35">
      <c r="A52" s="12" t="s">
        <v>97</v>
      </c>
      <c r="B52" s="12" t="s">
        <v>100</v>
      </c>
      <c r="C52" s="12" t="s">
        <v>108</v>
      </c>
      <c r="D52" s="12" t="s">
        <v>186</v>
      </c>
    </row>
    <row r="53" spans="1:4" ht="15.5" x14ac:dyDescent="0.35">
      <c r="A53" s="12" t="s">
        <v>97</v>
      </c>
      <c r="B53" s="12" t="s">
        <v>101</v>
      </c>
      <c r="C53" s="12" t="s">
        <v>102</v>
      </c>
      <c r="D53" s="12" t="s">
        <v>187</v>
      </c>
    </row>
    <row r="54" spans="1:4" ht="15.5" x14ac:dyDescent="0.35">
      <c r="A54" s="12" t="s">
        <v>97</v>
      </c>
      <c r="B54" s="12" t="s">
        <v>101</v>
      </c>
      <c r="C54" s="12" t="s">
        <v>103</v>
      </c>
      <c r="D54" s="12" t="s">
        <v>187</v>
      </c>
    </row>
    <row r="55" spans="1:4" ht="15.5" x14ac:dyDescent="0.35">
      <c r="A55" s="12" t="s">
        <v>97</v>
      </c>
      <c r="B55" s="12" t="s">
        <v>101</v>
      </c>
      <c r="C55" s="12" t="s">
        <v>104</v>
      </c>
      <c r="D55" s="12" t="s">
        <v>187</v>
      </c>
    </row>
    <row r="56" spans="1:4" ht="15.5" x14ac:dyDescent="0.35">
      <c r="A56" s="12" t="s">
        <v>97</v>
      </c>
      <c r="B56" s="12" t="s">
        <v>101</v>
      </c>
      <c r="C56" s="12" t="s">
        <v>105</v>
      </c>
      <c r="D56" s="12" t="s">
        <v>187</v>
      </c>
    </row>
    <row r="57" spans="1:4" ht="15.5" x14ac:dyDescent="0.35">
      <c r="A57" s="12" t="s">
        <v>97</v>
      </c>
      <c r="B57" s="12" t="s">
        <v>101</v>
      </c>
      <c r="C57" s="12" t="s">
        <v>107</v>
      </c>
      <c r="D57" s="12" t="s">
        <v>186</v>
      </c>
    </row>
    <row r="58" spans="1:4" ht="15.5" x14ac:dyDescent="0.35">
      <c r="A58" s="12" t="s">
        <v>97</v>
      </c>
      <c r="B58" s="12" t="s">
        <v>101</v>
      </c>
      <c r="C58" s="12" t="s">
        <v>106</v>
      </c>
      <c r="D58" s="12" t="s">
        <v>186</v>
      </c>
    </row>
    <row r="59" spans="1:4" ht="15.5" x14ac:dyDescent="0.35">
      <c r="A59" s="12" t="s">
        <v>97</v>
      </c>
      <c r="B59" s="12" t="s">
        <v>101</v>
      </c>
      <c r="C59" s="12" t="s">
        <v>108</v>
      </c>
      <c r="D59" s="12" t="s">
        <v>187</v>
      </c>
    </row>
    <row r="60" spans="1:4" ht="15.5" x14ac:dyDescent="0.35">
      <c r="A60" s="12" t="s">
        <v>97</v>
      </c>
      <c r="B60" s="12" t="s">
        <v>102</v>
      </c>
      <c r="C60" s="12" t="s">
        <v>103</v>
      </c>
      <c r="D60" s="12" t="s">
        <v>187</v>
      </c>
    </row>
    <row r="61" spans="1:4" ht="15.5" x14ac:dyDescent="0.35">
      <c r="A61" s="12" t="s">
        <v>97</v>
      </c>
      <c r="B61" s="12" t="s">
        <v>102</v>
      </c>
      <c r="C61" s="12" t="s">
        <v>104</v>
      </c>
      <c r="D61" s="12" t="s">
        <v>187</v>
      </c>
    </row>
    <row r="62" spans="1:4" ht="15.5" x14ac:dyDescent="0.35">
      <c r="A62" s="12" t="s">
        <v>97</v>
      </c>
      <c r="B62" s="12" t="s">
        <v>102</v>
      </c>
      <c r="C62" s="12" t="s">
        <v>105</v>
      </c>
      <c r="D62" s="12" t="s">
        <v>187</v>
      </c>
    </row>
    <row r="63" spans="1:4" ht="15.5" x14ac:dyDescent="0.35">
      <c r="A63" s="12" t="s">
        <v>97</v>
      </c>
      <c r="B63" s="12" t="s">
        <v>102</v>
      </c>
      <c r="C63" s="12" t="s">
        <v>107</v>
      </c>
      <c r="D63" s="12" t="s">
        <v>187</v>
      </c>
    </row>
    <row r="64" spans="1:4" ht="15.5" x14ac:dyDescent="0.35">
      <c r="A64" s="12" t="s">
        <v>97</v>
      </c>
      <c r="B64" s="12" t="s">
        <v>102</v>
      </c>
      <c r="C64" s="12" t="s">
        <v>106</v>
      </c>
      <c r="D64" s="12" t="s">
        <v>187</v>
      </c>
    </row>
    <row r="65" spans="1:4" ht="15.5" x14ac:dyDescent="0.35">
      <c r="A65" s="12" t="s">
        <v>97</v>
      </c>
      <c r="B65" s="12" t="s">
        <v>102</v>
      </c>
      <c r="C65" s="12" t="s">
        <v>108</v>
      </c>
      <c r="D65" s="12" t="s">
        <v>187</v>
      </c>
    </row>
    <row r="66" spans="1:4" ht="15.5" x14ac:dyDescent="0.35">
      <c r="A66" s="12" t="s">
        <v>97</v>
      </c>
      <c r="B66" s="12" t="s">
        <v>103</v>
      </c>
      <c r="C66" s="12" t="s">
        <v>104</v>
      </c>
      <c r="D66" s="12" t="s">
        <v>187</v>
      </c>
    </row>
    <row r="67" spans="1:4" ht="15.5" x14ac:dyDescent="0.35">
      <c r="A67" s="12" t="s">
        <v>97</v>
      </c>
      <c r="B67" s="12" t="s">
        <v>103</v>
      </c>
      <c r="C67" s="12" t="s">
        <v>105</v>
      </c>
      <c r="D67" s="12" t="s">
        <v>187</v>
      </c>
    </row>
    <row r="68" spans="1:4" ht="15.5" x14ac:dyDescent="0.35">
      <c r="A68" s="12" t="s">
        <v>97</v>
      </c>
      <c r="B68" s="12" t="s">
        <v>103</v>
      </c>
      <c r="C68" s="12" t="s">
        <v>107</v>
      </c>
      <c r="D68" s="12" t="s">
        <v>187</v>
      </c>
    </row>
    <row r="69" spans="1:4" ht="15.5" x14ac:dyDescent="0.35">
      <c r="A69" s="12" t="s">
        <v>97</v>
      </c>
      <c r="B69" s="12" t="s">
        <v>103</v>
      </c>
      <c r="C69" s="12" t="s">
        <v>106</v>
      </c>
      <c r="D69" s="12" t="s">
        <v>187</v>
      </c>
    </row>
    <row r="70" spans="1:4" ht="15.5" x14ac:dyDescent="0.35">
      <c r="A70" s="12" t="s">
        <v>97</v>
      </c>
      <c r="B70" s="12" t="s">
        <v>103</v>
      </c>
      <c r="C70" s="12" t="s">
        <v>108</v>
      </c>
      <c r="D70" s="12" t="s">
        <v>187</v>
      </c>
    </row>
    <row r="71" spans="1:4" ht="15.5" x14ac:dyDescent="0.35">
      <c r="A71" s="12" t="s">
        <v>97</v>
      </c>
      <c r="B71" s="12" t="s">
        <v>104</v>
      </c>
      <c r="C71" s="12" t="s">
        <v>105</v>
      </c>
      <c r="D71" s="12" t="s">
        <v>187</v>
      </c>
    </row>
    <row r="72" spans="1:4" ht="15.5" x14ac:dyDescent="0.35">
      <c r="A72" s="12" t="s">
        <v>97</v>
      </c>
      <c r="B72" s="12" t="s">
        <v>104</v>
      </c>
      <c r="C72" s="12" t="s">
        <v>107</v>
      </c>
      <c r="D72" s="12" t="s">
        <v>187</v>
      </c>
    </row>
    <row r="73" spans="1:4" ht="15.5" x14ac:dyDescent="0.35">
      <c r="A73" s="12" t="s">
        <v>97</v>
      </c>
      <c r="B73" s="12" t="s">
        <v>104</v>
      </c>
      <c r="C73" s="12" t="s">
        <v>106</v>
      </c>
      <c r="D73" s="12" t="s">
        <v>187</v>
      </c>
    </row>
    <row r="74" spans="1:4" ht="15.5" x14ac:dyDescent="0.35">
      <c r="A74" s="12" t="s">
        <v>97</v>
      </c>
      <c r="B74" s="12" t="s">
        <v>104</v>
      </c>
      <c r="C74" s="12" t="s">
        <v>108</v>
      </c>
      <c r="D74" s="12" t="s">
        <v>187</v>
      </c>
    </row>
    <row r="75" spans="1:4" ht="15.5" x14ac:dyDescent="0.35">
      <c r="A75" s="12" t="s">
        <v>97</v>
      </c>
      <c r="B75" s="12" t="s">
        <v>105</v>
      </c>
      <c r="C75" s="12" t="s">
        <v>107</v>
      </c>
      <c r="D75" s="12" t="s">
        <v>187</v>
      </c>
    </row>
    <row r="76" spans="1:4" ht="15.5" x14ac:dyDescent="0.35">
      <c r="A76" s="12" t="s">
        <v>97</v>
      </c>
      <c r="B76" s="12" t="s">
        <v>105</v>
      </c>
      <c r="C76" s="12" t="s">
        <v>106</v>
      </c>
      <c r="D76" s="12" t="s">
        <v>187</v>
      </c>
    </row>
    <row r="77" spans="1:4" ht="15.5" x14ac:dyDescent="0.35">
      <c r="A77" s="12" t="s">
        <v>97</v>
      </c>
      <c r="B77" s="12" t="s">
        <v>105</v>
      </c>
      <c r="C77" s="12" t="s">
        <v>108</v>
      </c>
      <c r="D77" s="12" t="s">
        <v>187</v>
      </c>
    </row>
    <row r="78" spans="1:4" ht="15.5" x14ac:dyDescent="0.35">
      <c r="A78" s="12" t="s">
        <v>97</v>
      </c>
      <c r="B78" s="12" t="s">
        <v>107</v>
      </c>
      <c r="C78" s="12" t="s">
        <v>106</v>
      </c>
      <c r="D78" s="12" t="s">
        <v>187</v>
      </c>
    </row>
    <row r="79" spans="1:4" ht="15.5" x14ac:dyDescent="0.35">
      <c r="A79" s="12" t="s">
        <v>97</v>
      </c>
      <c r="B79" s="12" t="s">
        <v>107</v>
      </c>
      <c r="C79" s="12" t="s">
        <v>108</v>
      </c>
      <c r="D79" s="12" t="s">
        <v>187</v>
      </c>
    </row>
    <row r="80" spans="1:4" ht="15.5" x14ac:dyDescent="0.35">
      <c r="A80" s="12" t="s">
        <v>97</v>
      </c>
      <c r="B80" s="12" t="s">
        <v>106</v>
      </c>
      <c r="C80" s="12" t="s">
        <v>108</v>
      </c>
      <c r="D80" s="12" t="s">
        <v>187</v>
      </c>
    </row>
    <row r="81" spans="1:4" ht="15.5" x14ac:dyDescent="0.35">
      <c r="A81" s="12" t="s">
        <v>110</v>
      </c>
      <c r="B81" s="12" t="s">
        <v>111</v>
      </c>
      <c r="C81" s="12" t="s">
        <v>112</v>
      </c>
      <c r="D81" s="12" t="s">
        <v>187</v>
      </c>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47"/>
  <sheetViews>
    <sheetView workbookViewId="0"/>
  </sheetViews>
  <sheetFormatPr defaultColWidth="10.90625" defaultRowHeight="14.5" x14ac:dyDescent="0.35"/>
  <cols>
    <col min="1" max="1" width="192.7265625" customWidth="1"/>
  </cols>
  <sheetData>
    <row r="1" spans="1:1" ht="18" x14ac:dyDescent="0.4">
      <c r="A1" s="3" t="s">
        <v>193</v>
      </c>
    </row>
    <row r="2" spans="1:1" ht="15.5" x14ac:dyDescent="0.35">
      <c r="A2" s="2" t="s">
        <v>194</v>
      </c>
    </row>
    <row r="3" spans="1:1" ht="15.5" x14ac:dyDescent="0.35">
      <c r="A3" s="4" t="str">
        <f>HYPERLINK("#'Table_of_contents'!A44", "Return to table of contents")</f>
        <v>Return to table of contents</v>
      </c>
    </row>
    <row r="4" spans="1:1" ht="15.5" x14ac:dyDescent="0.35">
      <c r="A4" s="14" t="s">
        <v>195</v>
      </c>
    </row>
    <row r="5" spans="1:1" ht="333" customHeight="1" x14ac:dyDescent="0.35">
      <c r="A5" s="2" t="s">
        <v>196</v>
      </c>
    </row>
    <row r="7" spans="1:1" ht="15.5" x14ac:dyDescent="0.35">
      <c r="A7" s="14" t="s">
        <v>197</v>
      </c>
    </row>
    <row r="8" spans="1:1" ht="93" x14ac:dyDescent="0.35">
      <c r="A8" s="2" t="s">
        <v>198</v>
      </c>
    </row>
    <row r="10" spans="1:1" ht="15.5" x14ac:dyDescent="0.35">
      <c r="A10" s="14" t="s">
        <v>199</v>
      </c>
    </row>
    <row r="11" spans="1:1" ht="15.5" x14ac:dyDescent="0.35">
      <c r="A11" s="2" t="s">
        <v>200</v>
      </c>
    </row>
    <row r="13" spans="1:1" ht="15.5" x14ac:dyDescent="0.35">
      <c r="A13" s="14" t="s">
        <v>201</v>
      </c>
    </row>
    <row r="14" spans="1:1" ht="15.5" x14ac:dyDescent="0.35">
      <c r="A14" s="7" t="s">
        <v>202</v>
      </c>
    </row>
    <row r="15" spans="1:1" ht="31" x14ac:dyDescent="0.35">
      <c r="A15" s="2" t="s">
        <v>203</v>
      </c>
    </row>
    <row r="16" spans="1:1" ht="15.5" x14ac:dyDescent="0.35">
      <c r="A16" s="7" t="s">
        <v>58</v>
      </c>
    </row>
    <row r="17" spans="1:1" ht="15.5" x14ac:dyDescent="0.35">
      <c r="A17" s="2" t="s">
        <v>204</v>
      </c>
    </row>
    <row r="18" spans="1:1" ht="15.5" x14ac:dyDescent="0.35">
      <c r="A18" s="7" t="s">
        <v>62</v>
      </c>
    </row>
    <row r="19" spans="1:1" ht="15.5" x14ac:dyDescent="0.35">
      <c r="A19" s="2" t="s">
        <v>205</v>
      </c>
    </row>
    <row r="20" spans="1:1" ht="15.5" x14ac:dyDescent="0.35">
      <c r="A20" s="7" t="s">
        <v>69</v>
      </c>
    </row>
    <row r="21" spans="1:1" ht="124" x14ac:dyDescent="0.35">
      <c r="A21" s="2" t="s">
        <v>206</v>
      </c>
    </row>
    <row r="22" spans="1:1" ht="15.5" x14ac:dyDescent="0.35">
      <c r="A22" s="7" t="s">
        <v>207</v>
      </c>
    </row>
    <row r="23" spans="1:1" ht="108.5" x14ac:dyDescent="0.35">
      <c r="A23" s="2" t="s">
        <v>208</v>
      </c>
    </row>
    <row r="24" spans="1:1" ht="15.5" x14ac:dyDescent="0.35">
      <c r="A24" s="7" t="s">
        <v>209</v>
      </c>
    </row>
    <row r="25" spans="1:1" ht="124" x14ac:dyDescent="0.35">
      <c r="A25" s="2" t="s">
        <v>210</v>
      </c>
    </row>
    <row r="26" spans="1:1" ht="15.5" x14ac:dyDescent="0.35">
      <c r="A26" s="7" t="s">
        <v>86</v>
      </c>
    </row>
    <row r="27" spans="1:1" ht="62" x14ac:dyDescent="0.35">
      <c r="A27" s="2" t="s">
        <v>211</v>
      </c>
    </row>
    <row r="28" spans="1:1" ht="15.5" x14ac:dyDescent="0.35">
      <c r="A28" s="7" t="s">
        <v>212</v>
      </c>
    </row>
    <row r="29" spans="1:1" ht="15.5" x14ac:dyDescent="0.35">
      <c r="A29" s="2" t="s">
        <v>213</v>
      </c>
    </row>
    <row r="30" spans="1:1" ht="15.5" x14ac:dyDescent="0.35">
      <c r="A30" s="7" t="s">
        <v>214</v>
      </c>
    </row>
    <row r="31" spans="1:1" ht="31" x14ac:dyDescent="0.35">
      <c r="A31" s="17" t="s">
        <v>256</v>
      </c>
    </row>
    <row r="32" spans="1:1" ht="15.5" x14ac:dyDescent="0.35">
      <c r="A32" s="7" t="s">
        <v>110</v>
      </c>
    </row>
    <row r="33" spans="1:1" ht="15.5" x14ac:dyDescent="0.35">
      <c r="A33" s="2" t="s">
        <v>215</v>
      </c>
    </row>
    <row r="34" spans="1:1" ht="93" x14ac:dyDescent="0.35">
      <c r="A34" s="2" t="s">
        <v>216</v>
      </c>
    </row>
    <row r="35" spans="1:1" ht="15.5" x14ac:dyDescent="0.35">
      <c r="A35" s="14" t="s">
        <v>217</v>
      </c>
    </row>
    <row r="36" spans="1:1" ht="15.5" x14ac:dyDescent="0.35">
      <c r="A36" s="2" t="s">
        <v>218</v>
      </c>
    </row>
    <row r="37" spans="1:1" ht="15.5" x14ac:dyDescent="0.35">
      <c r="A37" s="7" t="s">
        <v>219</v>
      </c>
    </row>
    <row r="38" spans="1:1" ht="15.5" x14ac:dyDescent="0.35">
      <c r="A38" s="2" t="s">
        <v>220</v>
      </c>
    </row>
    <row r="39" spans="1:1" ht="15.5" x14ac:dyDescent="0.35">
      <c r="A39" s="7" t="s">
        <v>221</v>
      </c>
    </row>
    <row r="40" spans="1:1" ht="46.5" x14ac:dyDescent="0.35">
      <c r="A40" s="2" t="s">
        <v>222</v>
      </c>
    </row>
    <row r="41" spans="1:1" ht="15.5" x14ac:dyDescent="0.35">
      <c r="A41" s="7" t="s">
        <v>223</v>
      </c>
    </row>
    <row r="42" spans="1:1" ht="139.5" x14ac:dyDescent="0.35">
      <c r="A42" s="2" t="s">
        <v>224</v>
      </c>
    </row>
    <row r="43" spans="1:1" ht="15.5" x14ac:dyDescent="0.35">
      <c r="A43" s="2" t="s">
        <v>225</v>
      </c>
    </row>
    <row r="44" spans="1:1" ht="15.5" x14ac:dyDescent="0.35">
      <c r="A44" s="7" t="s">
        <v>226</v>
      </c>
    </row>
    <row r="45" spans="1:1" ht="31" x14ac:dyDescent="0.35">
      <c r="A45" s="2" t="s">
        <v>227</v>
      </c>
    </row>
    <row r="46" spans="1:1" ht="15.5" x14ac:dyDescent="0.35">
      <c r="A46" s="7" t="s">
        <v>228</v>
      </c>
    </row>
    <row r="47" spans="1:1" ht="15.5" x14ac:dyDescent="0.35">
      <c r="A47" s="2" t="s">
        <v>229</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workbookViewId="0"/>
  </sheetViews>
  <sheetFormatPr defaultColWidth="10.90625" defaultRowHeight="14.5" x14ac:dyDescent="0.35"/>
  <cols>
    <col min="1" max="1" width="16.7265625" customWidth="1"/>
    <col min="2" max="2" width="77.7265625" customWidth="1"/>
  </cols>
  <sheetData>
    <row r="1" spans="1:2" ht="19" x14ac:dyDescent="0.4">
      <c r="A1" s="1" t="s">
        <v>13</v>
      </c>
    </row>
    <row r="2" spans="1:2" ht="15.5" x14ac:dyDescent="0.35">
      <c r="A2" s="6" t="s">
        <v>19</v>
      </c>
    </row>
    <row r="3" spans="1:2" ht="15.5" x14ac:dyDescent="0.35">
      <c r="A3" s="4" t="str">
        <f>HYPERLINK("#'Table_of_contents'!A4", "Return to table of contents")</f>
        <v>Return to table of contents</v>
      </c>
    </row>
    <row r="4" spans="1:2" ht="15.5" x14ac:dyDescent="0.35">
      <c r="A4" s="7" t="s">
        <v>20</v>
      </c>
      <c r="B4" s="7" t="s">
        <v>21</v>
      </c>
    </row>
    <row r="5" spans="1:2" ht="15.5" x14ac:dyDescent="0.35">
      <c r="A5" s="2" t="s">
        <v>22</v>
      </c>
      <c r="B5" s="2" t="s">
        <v>23</v>
      </c>
    </row>
    <row r="6" spans="1:2" ht="31" x14ac:dyDescent="0.35">
      <c r="A6" s="2" t="s">
        <v>24</v>
      </c>
      <c r="B6" s="2" t="s">
        <v>25</v>
      </c>
    </row>
    <row r="7" spans="1:2" ht="93" x14ac:dyDescent="0.35">
      <c r="A7" s="2" t="s">
        <v>26</v>
      </c>
      <c r="B7" s="2" t="s">
        <v>27</v>
      </c>
    </row>
    <row r="8" spans="1:2" ht="31" x14ac:dyDescent="0.35">
      <c r="A8" s="2" t="s">
        <v>28</v>
      </c>
      <c r="B8" s="2" t="s">
        <v>29</v>
      </c>
    </row>
    <row r="9" spans="1:2" ht="31" x14ac:dyDescent="0.35">
      <c r="A9" s="2" t="s">
        <v>30</v>
      </c>
      <c r="B9" s="2" t="s">
        <v>31</v>
      </c>
    </row>
    <row r="10" spans="1:2" ht="31" x14ac:dyDescent="0.35">
      <c r="A10" s="2" t="s">
        <v>32</v>
      </c>
      <c r="B10" s="2" t="s">
        <v>33</v>
      </c>
    </row>
    <row r="11" spans="1:2" ht="62" x14ac:dyDescent="0.35">
      <c r="A11" s="2" t="s">
        <v>34</v>
      </c>
      <c r="B11" s="2" t="s">
        <v>35</v>
      </c>
    </row>
    <row r="12" spans="1:2" ht="31" x14ac:dyDescent="0.35">
      <c r="A12" s="2" t="s">
        <v>36</v>
      </c>
      <c r="B12" s="2" t="s">
        <v>37</v>
      </c>
    </row>
    <row r="13" spans="1:2" ht="15.5" x14ac:dyDescent="0.35">
      <c r="A13" s="2"/>
      <c r="B13" s="2"/>
    </row>
    <row r="14" spans="1:2" ht="15.5" x14ac:dyDescent="0.35">
      <c r="B14" s="4" t="s">
        <v>38</v>
      </c>
    </row>
  </sheetData>
  <hyperlinks>
    <hyperlink ref="B14" r:id="rId1" xr:uid="{00000000-0004-0000-0200-000000000000}"/>
  </hyperlinks>
  <pageMargins left="0.7" right="0.7" top="0.75" bottom="0.75" header="0.3" footer="0.3"/>
  <pageSetup paperSize="9" orientation="portrait" horizontalDpi="300" verticalDpi="30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5"/>
  <sheetViews>
    <sheetView workbookViewId="0">
      <selection activeCell="A7" sqref="A7"/>
    </sheetView>
  </sheetViews>
  <sheetFormatPr defaultColWidth="10.90625" defaultRowHeight="14.5" x14ac:dyDescent="0.35"/>
  <cols>
    <col min="1" max="1" width="17.7265625" customWidth="1"/>
    <col min="2" max="2" width="29.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39</v>
      </c>
    </row>
    <row r="2" spans="1:10" ht="15.5" x14ac:dyDescent="0.35">
      <c r="A2" s="6" t="s">
        <v>40</v>
      </c>
    </row>
    <row r="3" spans="1:10" ht="15.5" x14ac:dyDescent="0.35">
      <c r="A3" s="6" t="s">
        <v>41</v>
      </c>
    </row>
    <row r="4" spans="1:10" ht="15.5" x14ac:dyDescent="0.35">
      <c r="A4" s="6" t="s">
        <v>42</v>
      </c>
    </row>
    <row r="5" spans="1:10" ht="15.5" x14ac:dyDescent="0.35">
      <c r="A5" s="4" t="str">
        <f>HYPERLINK("#'Table_of_contents'!A5", "Return to table of contents")</f>
        <v>Return to table of contents</v>
      </c>
    </row>
    <row r="6" spans="1:10" ht="15.5" x14ac:dyDescent="0.35">
      <c r="A6" s="9" t="s">
        <v>43</v>
      </c>
    </row>
    <row r="7" spans="1:10" ht="62" x14ac:dyDescent="0.35">
      <c r="A7" s="10" t="s">
        <v>44</v>
      </c>
      <c r="B7" s="11" t="s">
        <v>45</v>
      </c>
      <c r="C7" s="11" t="s">
        <v>46</v>
      </c>
      <c r="D7" s="11" t="s">
        <v>47</v>
      </c>
      <c r="E7" s="11" t="s">
        <v>48</v>
      </c>
      <c r="F7" s="11" t="s">
        <v>49</v>
      </c>
      <c r="G7" s="11" t="s">
        <v>50</v>
      </c>
      <c r="H7" s="11" t="s">
        <v>51</v>
      </c>
      <c r="I7" s="11" t="s">
        <v>52</v>
      </c>
      <c r="J7" s="11" t="s">
        <v>53</v>
      </c>
    </row>
    <row r="8" spans="1:10" ht="15.5" x14ac:dyDescent="0.35">
      <c r="A8" s="16">
        <v>2025</v>
      </c>
      <c r="B8" s="13">
        <v>49</v>
      </c>
      <c r="C8" s="13">
        <v>3</v>
      </c>
      <c r="D8" s="13">
        <v>21</v>
      </c>
      <c r="E8" s="13">
        <v>2</v>
      </c>
      <c r="F8" s="13">
        <v>25</v>
      </c>
      <c r="G8" s="13">
        <v>2</v>
      </c>
      <c r="H8" s="13">
        <v>5</v>
      </c>
      <c r="I8" s="13">
        <v>1</v>
      </c>
      <c r="J8" s="13">
        <v>1223</v>
      </c>
    </row>
    <row r="9" spans="1:10" ht="15.5" x14ac:dyDescent="0.35">
      <c r="A9" s="16">
        <v>2024</v>
      </c>
      <c r="B9" s="13">
        <v>60</v>
      </c>
      <c r="C9" s="13">
        <v>3</v>
      </c>
      <c r="D9" s="13">
        <v>21</v>
      </c>
      <c r="E9" s="13">
        <v>2</v>
      </c>
      <c r="F9" s="13">
        <v>16</v>
      </c>
      <c r="G9" s="13">
        <v>2</v>
      </c>
      <c r="H9" s="13">
        <v>4</v>
      </c>
      <c r="I9" s="13">
        <v>1</v>
      </c>
      <c r="J9" s="13">
        <v>1192</v>
      </c>
    </row>
    <row r="10" spans="1:10" ht="15.5" x14ac:dyDescent="0.35">
      <c r="A10" s="16">
        <v>2023</v>
      </c>
      <c r="B10" s="13">
        <v>61</v>
      </c>
      <c r="C10" s="13">
        <v>3</v>
      </c>
      <c r="D10" s="13">
        <v>19</v>
      </c>
      <c r="E10" s="13">
        <v>2</v>
      </c>
      <c r="F10" s="13">
        <v>16</v>
      </c>
      <c r="G10" s="13">
        <v>2</v>
      </c>
      <c r="H10" s="13">
        <v>4</v>
      </c>
      <c r="I10" s="13">
        <v>1</v>
      </c>
      <c r="J10" s="13">
        <v>1190</v>
      </c>
    </row>
    <row r="11" spans="1:10" ht="15.5" x14ac:dyDescent="0.35">
      <c r="A11" s="16">
        <v>2022</v>
      </c>
      <c r="B11" s="13">
        <v>70</v>
      </c>
      <c r="C11" s="13">
        <v>2</v>
      </c>
      <c r="D11" s="13">
        <v>18</v>
      </c>
      <c r="E11" s="13">
        <v>2</v>
      </c>
      <c r="F11" s="13">
        <v>9</v>
      </c>
      <c r="G11" s="13">
        <v>2</v>
      </c>
      <c r="H11" s="13">
        <v>3</v>
      </c>
      <c r="I11" s="13">
        <v>1</v>
      </c>
      <c r="J11" s="13">
        <v>1402</v>
      </c>
    </row>
    <row r="12" spans="1:10" ht="15.5" x14ac:dyDescent="0.35">
      <c r="A12" s="16">
        <v>2021</v>
      </c>
      <c r="B12" s="13">
        <v>69</v>
      </c>
      <c r="C12" s="13">
        <v>2</v>
      </c>
      <c r="D12" s="13">
        <v>16</v>
      </c>
      <c r="E12" s="13">
        <v>2</v>
      </c>
      <c r="F12" s="13">
        <v>10</v>
      </c>
      <c r="G12" s="13">
        <v>2</v>
      </c>
      <c r="H12" s="13">
        <v>4</v>
      </c>
      <c r="I12" s="13">
        <v>1</v>
      </c>
      <c r="J12" s="13">
        <v>1393</v>
      </c>
    </row>
    <row r="13" spans="1:10" ht="15.5" x14ac:dyDescent="0.35">
      <c r="A13" s="16">
        <v>2020</v>
      </c>
      <c r="B13" s="13">
        <v>63</v>
      </c>
      <c r="C13" s="13">
        <v>3</v>
      </c>
      <c r="D13" s="13">
        <v>20</v>
      </c>
      <c r="E13" s="13">
        <v>2</v>
      </c>
      <c r="F13" s="13">
        <v>12</v>
      </c>
      <c r="G13" s="13">
        <v>2</v>
      </c>
      <c r="H13" s="13">
        <v>5</v>
      </c>
      <c r="I13" s="13">
        <v>1</v>
      </c>
      <c r="J13" s="13">
        <v>1289</v>
      </c>
    </row>
    <row r="14" spans="1:10" ht="15.5" x14ac:dyDescent="0.35">
      <c r="A14" s="16">
        <v>2019</v>
      </c>
      <c r="B14" s="13">
        <v>60</v>
      </c>
      <c r="C14" s="13">
        <v>3</v>
      </c>
      <c r="D14" s="13">
        <v>18</v>
      </c>
      <c r="E14" s="13">
        <v>2</v>
      </c>
      <c r="F14" s="13">
        <v>16</v>
      </c>
      <c r="G14" s="13">
        <v>2</v>
      </c>
      <c r="H14" s="13">
        <v>7</v>
      </c>
      <c r="I14" s="13">
        <v>1</v>
      </c>
      <c r="J14" s="13">
        <v>1203</v>
      </c>
    </row>
    <row r="15" spans="1:10" ht="15.5" x14ac:dyDescent="0.35">
      <c r="A15" s="16">
        <v>2018</v>
      </c>
      <c r="B15" s="13">
        <v>54</v>
      </c>
      <c r="C15" s="13">
        <v>3</v>
      </c>
      <c r="D15" s="13">
        <v>22</v>
      </c>
      <c r="E15" s="13">
        <v>2</v>
      </c>
      <c r="F15" s="13">
        <v>16</v>
      </c>
      <c r="G15" s="13">
        <v>2</v>
      </c>
      <c r="H15" s="13">
        <v>8</v>
      </c>
      <c r="I15" s="13">
        <v>2</v>
      </c>
      <c r="J15" s="13">
        <v>1201</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5"/>
  <sheetViews>
    <sheetView workbookViewId="0"/>
  </sheetViews>
  <sheetFormatPr defaultColWidth="10.90625" defaultRowHeight="14.5" x14ac:dyDescent="0.35"/>
  <cols>
    <col min="1" max="1" width="50.7265625" customWidth="1"/>
    <col min="2" max="2" width="30.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54</v>
      </c>
    </row>
    <row r="2" spans="1:10" ht="15.5" x14ac:dyDescent="0.35">
      <c r="A2" s="6" t="s">
        <v>55</v>
      </c>
    </row>
    <row r="3" spans="1:10" ht="15.5" x14ac:dyDescent="0.35">
      <c r="A3" s="6" t="s">
        <v>41</v>
      </c>
    </row>
    <row r="4" spans="1:10" ht="15.5" x14ac:dyDescent="0.35">
      <c r="A4" s="6" t="s">
        <v>56</v>
      </c>
    </row>
    <row r="5" spans="1:10" ht="15.5" x14ac:dyDescent="0.35">
      <c r="A5" s="4" t="str">
        <f>HYPERLINK("#'Table_of_contents'!A6", "Return to table of contents")</f>
        <v>Return to table of contents</v>
      </c>
    </row>
    <row r="6" spans="1:10" ht="15.5" x14ac:dyDescent="0.35">
      <c r="A6" s="9" t="s">
        <v>57</v>
      </c>
    </row>
    <row r="7" spans="1:10" ht="62" x14ac:dyDescent="0.35">
      <c r="A7" s="10" t="s">
        <v>58</v>
      </c>
      <c r="B7" s="11" t="s">
        <v>45</v>
      </c>
      <c r="C7" s="11" t="s">
        <v>46</v>
      </c>
      <c r="D7" s="11" t="s">
        <v>47</v>
      </c>
      <c r="E7" s="11" t="s">
        <v>48</v>
      </c>
      <c r="F7" s="11" t="s">
        <v>49</v>
      </c>
      <c r="G7" s="11" t="s">
        <v>50</v>
      </c>
      <c r="H7" s="11" t="s">
        <v>51</v>
      </c>
      <c r="I7" s="11" t="s">
        <v>52</v>
      </c>
      <c r="J7" s="11" t="s">
        <v>53</v>
      </c>
    </row>
    <row r="8" spans="1:10" ht="15.5" x14ac:dyDescent="0.35">
      <c r="A8" s="12" t="s">
        <v>59</v>
      </c>
      <c r="B8" s="13">
        <v>49</v>
      </c>
      <c r="C8" s="13">
        <v>4</v>
      </c>
      <c r="D8" s="13">
        <v>20</v>
      </c>
      <c r="E8" s="13">
        <v>3</v>
      </c>
      <c r="F8" s="13">
        <v>27</v>
      </c>
      <c r="G8" s="13">
        <v>4</v>
      </c>
      <c r="H8" s="13">
        <v>4</v>
      </c>
      <c r="I8" s="13">
        <v>2</v>
      </c>
      <c r="J8" s="13">
        <v>514</v>
      </c>
    </row>
    <row r="9" spans="1:10" ht="15.5" x14ac:dyDescent="0.35">
      <c r="A9" s="12" t="s">
        <v>60</v>
      </c>
      <c r="B9" s="13">
        <v>49</v>
      </c>
      <c r="C9" s="13">
        <v>4</v>
      </c>
      <c r="D9" s="13">
        <v>22</v>
      </c>
      <c r="E9" s="13">
        <v>3</v>
      </c>
      <c r="F9" s="13">
        <v>22</v>
      </c>
      <c r="G9" s="13">
        <v>3</v>
      </c>
      <c r="H9" s="13">
        <v>6</v>
      </c>
      <c r="I9" s="13">
        <v>2</v>
      </c>
      <c r="J9" s="13">
        <v>705</v>
      </c>
    </row>
    <row r="11" spans="1:10" ht="15.5" x14ac:dyDescent="0.35">
      <c r="A11" s="9" t="s">
        <v>61</v>
      </c>
    </row>
    <row r="12" spans="1:10" ht="62" x14ac:dyDescent="0.35">
      <c r="A12" s="10" t="s">
        <v>62</v>
      </c>
      <c r="B12" s="11" t="s">
        <v>45</v>
      </c>
      <c r="C12" s="11" t="s">
        <v>46</v>
      </c>
      <c r="D12" s="11" t="s">
        <v>47</v>
      </c>
      <c r="E12" s="11" t="s">
        <v>48</v>
      </c>
      <c r="F12" s="11" t="s">
        <v>49</v>
      </c>
      <c r="G12" s="11" t="s">
        <v>50</v>
      </c>
      <c r="H12" s="11" t="s">
        <v>51</v>
      </c>
      <c r="I12" s="11" t="s">
        <v>52</v>
      </c>
      <c r="J12" s="11" t="s">
        <v>53</v>
      </c>
    </row>
    <row r="13" spans="1:10" ht="15.5" x14ac:dyDescent="0.35">
      <c r="A13" s="12" t="s">
        <v>63</v>
      </c>
      <c r="B13" s="13">
        <v>51</v>
      </c>
      <c r="C13" s="13">
        <v>12</v>
      </c>
      <c r="D13" s="13">
        <v>17</v>
      </c>
      <c r="E13" s="13">
        <v>9</v>
      </c>
      <c r="F13" s="13">
        <v>28</v>
      </c>
      <c r="G13" s="13">
        <v>11</v>
      </c>
      <c r="H13" s="13" t="s">
        <v>64</v>
      </c>
      <c r="I13" s="13" t="s">
        <v>64</v>
      </c>
      <c r="J13" s="13">
        <v>64</v>
      </c>
    </row>
    <row r="14" spans="1:10" ht="15.5" x14ac:dyDescent="0.35">
      <c r="A14" s="12" t="s">
        <v>65</v>
      </c>
      <c r="B14" s="13">
        <v>49</v>
      </c>
      <c r="C14" s="13">
        <v>5</v>
      </c>
      <c r="D14" s="13">
        <v>21</v>
      </c>
      <c r="E14" s="13">
        <v>4</v>
      </c>
      <c r="F14" s="13">
        <v>24</v>
      </c>
      <c r="G14" s="13">
        <v>4</v>
      </c>
      <c r="H14" s="13">
        <v>6</v>
      </c>
      <c r="I14" s="13">
        <v>2</v>
      </c>
      <c r="J14" s="13">
        <v>416</v>
      </c>
    </row>
    <row r="15" spans="1:10" ht="15.5" x14ac:dyDescent="0.35">
      <c r="A15" s="12" t="s">
        <v>66</v>
      </c>
      <c r="B15" s="13">
        <v>47</v>
      </c>
      <c r="C15" s="13">
        <v>5</v>
      </c>
      <c r="D15" s="13">
        <v>21</v>
      </c>
      <c r="E15" s="13">
        <v>4</v>
      </c>
      <c r="F15" s="13">
        <v>27</v>
      </c>
      <c r="G15" s="13">
        <v>4</v>
      </c>
      <c r="H15" s="13">
        <v>5</v>
      </c>
      <c r="I15" s="13">
        <v>2</v>
      </c>
      <c r="J15" s="13">
        <v>435</v>
      </c>
    </row>
    <row r="16" spans="1:10" ht="15.5" x14ac:dyDescent="0.35">
      <c r="A16" s="12" t="s">
        <v>67</v>
      </c>
      <c r="B16" s="13">
        <v>51</v>
      </c>
      <c r="C16" s="13">
        <v>6</v>
      </c>
      <c r="D16" s="13">
        <v>23</v>
      </c>
      <c r="E16" s="13">
        <v>5</v>
      </c>
      <c r="F16" s="13">
        <v>20</v>
      </c>
      <c r="G16" s="13">
        <v>5</v>
      </c>
      <c r="H16" s="13">
        <v>6</v>
      </c>
      <c r="I16" s="13">
        <v>3</v>
      </c>
      <c r="J16" s="13">
        <v>305</v>
      </c>
    </row>
    <row r="18" spans="1:10" ht="15.5" x14ac:dyDescent="0.35">
      <c r="A18" s="9" t="s">
        <v>68</v>
      </c>
    </row>
    <row r="19" spans="1:10" ht="62" x14ac:dyDescent="0.35">
      <c r="A19" s="10" t="s">
        <v>69</v>
      </c>
      <c r="B19" s="11" t="s">
        <v>45</v>
      </c>
      <c r="C19" s="11" t="s">
        <v>46</v>
      </c>
      <c r="D19" s="11" t="s">
        <v>47</v>
      </c>
      <c r="E19" s="11" t="s">
        <v>48</v>
      </c>
      <c r="F19" s="11" t="s">
        <v>49</v>
      </c>
      <c r="G19" s="11" t="s">
        <v>50</v>
      </c>
      <c r="H19" s="11" t="s">
        <v>51</v>
      </c>
      <c r="I19" s="11" t="s">
        <v>52</v>
      </c>
      <c r="J19" s="11" t="s">
        <v>53</v>
      </c>
    </row>
    <row r="20" spans="1:10" ht="15.5" x14ac:dyDescent="0.35">
      <c r="A20" s="12" t="s">
        <v>70</v>
      </c>
      <c r="B20" s="13">
        <v>58</v>
      </c>
      <c r="C20" s="13">
        <v>5</v>
      </c>
      <c r="D20" s="13">
        <v>21</v>
      </c>
      <c r="E20" s="13">
        <v>4</v>
      </c>
      <c r="F20" s="13">
        <v>16</v>
      </c>
      <c r="G20" s="13">
        <v>4</v>
      </c>
      <c r="H20" s="13">
        <v>4</v>
      </c>
      <c r="I20" s="13">
        <v>2</v>
      </c>
      <c r="J20" s="13">
        <v>370</v>
      </c>
    </row>
    <row r="21" spans="1:10" ht="15.5" x14ac:dyDescent="0.35">
      <c r="A21" s="12" t="s">
        <v>71</v>
      </c>
      <c r="B21" s="13">
        <v>33</v>
      </c>
      <c r="C21" s="13">
        <v>4</v>
      </c>
      <c r="D21" s="13">
        <v>23</v>
      </c>
      <c r="E21" s="13">
        <v>4</v>
      </c>
      <c r="F21" s="13">
        <v>39</v>
      </c>
      <c r="G21" s="13">
        <v>4</v>
      </c>
      <c r="H21" s="13">
        <v>4</v>
      </c>
      <c r="I21" s="13">
        <v>2</v>
      </c>
      <c r="J21" s="13">
        <v>479</v>
      </c>
    </row>
    <row r="22" spans="1:10" ht="15.5" x14ac:dyDescent="0.35">
      <c r="A22" s="12" t="s">
        <v>72</v>
      </c>
      <c r="B22" s="13" t="s">
        <v>73</v>
      </c>
      <c r="C22" s="13" t="s">
        <v>73</v>
      </c>
      <c r="D22" s="13" t="s">
        <v>73</v>
      </c>
      <c r="E22" s="13" t="s">
        <v>73</v>
      </c>
      <c r="F22" s="13" t="s">
        <v>73</v>
      </c>
      <c r="G22" s="13" t="s">
        <v>73</v>
      </c>
      <c r="H22" s="13" t="s">
        <v>73</v>
      </c>
      <c r="I22" s="13" t="s">
        <v>73</v>
      </c>
      <c r="J22" s="13" t="s">
        <v>73</v>
      </c>
    </row>
    <row r="23" spans="1:10" ht="15.5" x14ac:dyDescent="0.35">
      <c r="A23" s="12" t="s">
        <v>74</v>
      </c>
      <c r="B23" s="13">
        <v>61</v>
      </c>
      <c r="C23" s="13">
        <v>5</v>
      </c>
      <c r="D23" s="13">
        <v>16</v>
      </c>
      <c r="E23" s="13">
        <v>4</v>
      </c>
      <c r="F23" s="13">
        <v>17</v>
      </c>
      <c r="G23" s="13">
        <v>4</v>
      </c>
      <c r="H23" s="13">
        <v>7</v>
      </c>
      <c r="I23" s="13">
        <v>3</v>
      </c>
      <c r="J23" s="13">
        <v>310</v>
      </c>
    </row>
    <row r="24" spans="1:10" ht="15.5" x14ac:dyDescent="0.35">
      <c r="A24" s="12" t="s">
        <v>75</v>
      </c>
      <c r="B24" s="13" t="s">
        <v>73</v>
      </c>
      <c r="C24" s="13" t="s">
        <v>73</v>
      </c>
      <c r="D24" s="13" t="s">
        <v>73</v>
      </c>
      <c r="E24" s="13" t="s">
        <v>73</v>
      </c>
      <c r="F24" s="13" t="s">
        <v>73</v>
      </c>
      <c r="G24" s="13" t="s">
        <v>73</v>
      </c>
      <c r="H24" s="13" t="s">
        <v>73</v>
      </c>
      <c r="I24" s="13" t="s">
        <v>73</v>
      </c>
      <c r="J24" s="13" t="s">
        <v>73</v>
      </c>
    </row>
    <row r="26" spans="1:10" ht="15.5" x14ac:dyDescent="0.35">
      <c r="A26" s="9" t="s">
        <v>76</v>
      </c>
    </row>
    <row r="27" spans="1:10" ht="62" x14ac:dyDescent="0.35">
      <c r="A27" s="10" t="s">
        <v>77</v>
      </c>
      <c r="B27" s="11" t="s">
        <v>45</v>
      </c>
      <c r="C27" s="11" t="s">
        <v>46</v>
      </c>
      <c r="D27" s="11" t="s">
        <v>47</v>
      </c>
      <c r="E27" s="11" t="s">
        <v>48</v>
      </c>
      <c r="F27" s="11" t="s">
        <v>49</v>
      </c>
      <c r="G27" s="11" t="s">
        <v>50</v>
      </c>
      <c r="H27" s="11" t="s">
        <v>51</v>
      </c>
      <c r="I27" s="11" t="s">
        <v>52</v>
      </c>
      <c r="J27" s="11" t="s">
        <v>53</v>
      </c>
    </row>
    <row r="28" spans="1:10" ht="31" x14ac:dyDescent="0.35">
      <c r="A28" s="2" t="s">
        <v>78</v>
      </c>
      <c r="B28" s="13">
        <v>53</v>
      </c>
      <c r="C28" s="13">
        <v>5</v>
      </c>
      <c r="D28" s="13">
        <v>19</v>
      </c>
      <c r="E28" s="13">
        <v>4</v>
      </c>
      <c r="F28" s="13">
        <v>23</v>
      </c>
      <c r="G28" s="13">
        <v>4</v>
      </c>
      <c r="H28" s="13">
        <v>5</v>
      </c>
      <c r="I28" s="13">
        <v>2</v>
      </c>
      <c r="J28" s="13">
        <v>358</v>
      </c>
    </row>
    <row r="29" spans="1:10" ht="15.5" x14ac:dyDescent="0.35">
      <c r="A29" s="2" t="s">
        <v>79</v>
      </c>
      <c r="B29" s="13">
        <v>47</v>
      </c>
      <c r="C29" s="13">
        <v>4</v>
      </c>
      <c r="D29" s="13">
        <v>24</v>
      </c>
      <c r="E29" s="13">
        <v>3</v>
      </c>
      <c r="F29" s="13">
        <v>24</v>
      </c>
      <c r="G29" s="13">
        <v>3</v>
      </c>
      <c r="H29" s="13">
        <v>5</v>
      </c>
      <c r="I29" s="13">
        <v>2</v>
      </c>
      <c r="J29" s="13">
        <v>634</v>
      </c>
    </row>
    <row r="30" spans="1:10" ht="15.5" x14ac:dyDescent="0.35">
      <c r="A30" s="2" t="s">
        <v>80</v>
      </c>
      <c r="B30" s="13">
        <v>47</v>
      </c>
      <c r="C30" s="13">
        <v>7</v>
      </c>
      <c r="D30" s="13">
        <v>17</v>
      </c>
      <c r="E30" s="13">
        <v>5</v>
      </c>
      <c r="F30" s="13">
        <v>30</v>
      </c>
      <c r="G30" s="13">
        <v>6</v>
      </c>
      <c r="H30" s="13">
        <v>7</v>
      </c>
      <c r="I30" s="13">
        <v>3</v>
      </c>
      <c r="J30" s="13">
        <v>206</v>
      </c>
    </row>
    <row r="32" spans="1:10" ht="15.5" x14ac:dyDescent="0.35">
      <c r="A32" s="9" t="s">
        <v>81</v>
      </c>
    </row>
    <row r="33" spans="1:10" ht="62" x14ac:dyDescent="0.35">
      <c r="A33" s="10" t="s">
        <v>82</v>
      </c>
      <c r="B33" s="11" t="s">
        <v>45</v>
      </c>
      <c r="C33" s="11" t="s">
        <v>46</v>
      </c>
      <c r="D33" s="11" t="s">
        <v>47</v>
      </c>
      <c r="E33" s="11" t="s">
        <v>48</v>
      </c>
      <c r="F33" s="11" t="s">
        <v>49</v>
      </c>
      <c r="G33" s="11" t="s">
        <v>50</v>
      </c>
      <c r="H33" s="11" t="s">
        <v>51</v>
      </c>
      <c r="I33" s="11" t="s">
        <v>52</v>
      </c>
      <c r="J33" s="11" t="s">
        <v>53</v>
      </c>
    </row>
    <row r="34" spans="1:10" ht="15.5" x14ac:dyDescent="0.35">
      <c r="A34" s="12" t="s">
        <v>83</v>
      </c>
      <c r="B34" s="13">
        <v>45</v>
      </c>
      <c r="C34" s="13">
        <v>6</v>
      </c>
      <c r="D34" s="13">
        <v>22</v>
      </c>
      <c r="E34" s="13">
        <v>5</v>
      </c>
      <c r="F34" s="13">
        <v>29</v>
      </c>
      <c r="G34" s="13">
        <v>5</v>
      </c>
      <c r="H34" s="13">
        <v>5</v>
      </c>
      <c r="I34" s="13">
        <v>2</v>
      </c>
      <c r="J34" s="13">
        <v>291</v>
      </c>
    </row>
    <row r="35" spans="1:10" ht="15.5" x14ac:dyDescent="0.35">
      <c r="A35" s="12" t="s">
        <v>84</v>
      </c>
      <c r="B35" s="13">
        <v>50</v>
      </c>
      <c r="C35" s="13">
        <v>3</v>
      </c>
      <c r="D35" s="13">
        <v>21</v>
      </c>
      <c r="E35" s="13">
        <v>3</v>
      </c>
      <c r="F35" s="13">
        <v>24</v>
      </c>
      <c r="G35" s="13">
        <v>3</v>
      </c>
      <c r="H35" s="13">
        <v>5</v>
      </c>
      <c r="I35" s="13">
        <v>1</v>
      </c>
      <c r="J35" s="13">
        <v>902</v>
      </c>
    </row>
    <row r="37" spans="1:10" ht="15.5" x14ac:dyDescent="0.35">
      <c r="A37" s="9" t="s">
        <v>85</v>
      </c>
    </row>
    <row r="38" spans="1:10" ht="62" x14ac:dyDescent="0.35">
      <c r="A38" s="10" t="s">
        <v>86</v>
      </c>
      <c r="B38" s="11" t="s">
        <v>45</v>
      </c>
      <c r="C38" s="11" t="s">
        <v>46</v>
      </c>
      <c r="D38" s="11" t="s">
        <v>47</v>
      </c>
      <c r="E38" s="11" t="s">
        <v>48</v>
      </c>
      <c r="F38" s="11" t="s">
        <v>49</v>
      </c>
      <c r="G38" s="11" t="s">
        <v>50</v>
      </c>
      <c r="H38" s="11" t="s">
        <v>51</v>
      </c>
      <c r="I38" s="11" t="s">
        <v>52</v>
      </c>
      <c r="J38" s="11" t="s">
        <v>53</v>
      </c>
    </row>
    <row r="39" spans="1:10" ht="15.5" x14ac:dyDescent="0.35">
      <c r="A39" s="12" t="s">
        <v>87</v>
      </c>
      <c r="B39" s="13">
        <v>47</v>
      </c>
      <c r="C39" s="13">
        <v>3</v>
      </c>
      <c r="D39" s="13">
        <v>22</v>
      </c>
      <c r="E39" s="13">
        <v>2</v>
      </c>
      <c r="F39" s="13">
        <v>26</v>
      </c>
      <c r="G39" s="13">
        <v>3</v>
      </c>
      <c r="H39" s="13">
        <v>5</v>
      </c>
      <c r="I39" s="13">
        <v>1</v>
      </c>
      <c r="J39" s="13">
        <v>1124</v>
      </c>
    </row>
    <row r="40" spans="1:10" ht="15.5" x14ac:dyDescent="0.35">
      <c r="A40" s="12" t="s">
        <v>88</v>
      </c>
      <c r="B40" s="13">
        <v>76</v>
      </c>
      <c r="C40" s="13">
        <v>9</v>
      </c>
      <c r="D40" s="13">
        <v>12</v>
      </c>
      <c r="E40" s="13">
        <v>7</v>
      </c>
      <c r="F40" s="13">
        <v>7</v>
      </c>
      <c r="G40" s="13">
        <v>6</v>
      </c>
      <c r="H40" s="13">
        <v>5</v>
      </c>
      <c r="I40" s="13">
        <v>5</v>
      </c>
      <c r="J40" s="13">
        <v>80</v>
      </c>
    </row>
    <row r="42" spans="1:10" ht="15.5" x14ac:dyDescent="0.35">
      <c r="A42" s="9" t="s">
        <v>89</v>
      </c>
    </row>
    <row r="43" spans="1:10" ht="62" x14ac:dyDescent="0.35">
      <c r="A43" s="10" t="s">
        <v>90</v>
      </c>
      <c r="B43" s="11" t="s">
        <v>45</v>
      </c>
      <c r="C43" s="11" t="s">
        <v>46</v>
      </c>
      <c r="D43" s="11" t="s">
        <v>47</v>
      </c>
      <c r="E43" s="11" t="s">
        <v>48</v>
      </c>
      <c r="F43" s="11" t="s">
        <v>49</v>
      </c>
      <c r="G43" s="11" t="s">
        <v>50</v>
      </c>
      <c r="H43" s="11" t="s">
        <v>51</v>
      </c>
      <c r="I43" s="11" t="s">
        <v>52</v>
      </c>
      <c r="J43" s="11" t="s">
        <v>53</v>
      </c>
    </row>
    <row r="44" spans="1:10" ht="15.5" x14ac:dyDescent="0.35">
      <c r="A44" s="12" t="s">
        <v>91</v>
      </c>
      <c r="B44" s="13">
        <v>44</v>
      </c>
      <c r="C44" s="13">
        <v>5</v>
      </c>
      <c r="D44" s="13">
        <v>21</v>
      </c>
      <c r="E44" s="13">
        <v>4</v>
      </c>
      <c r="F44" s="13">
        <v>27</v>
      </c>
      <c r="G44" s="13">
        <v>4</v>
      </c>
      <c r="H44" s="13">
        <v>8</v>
      </c>
      <c r="I44" s="13">
        <v>3</v>
      </c>
      <c r="J44" s="13">
        <v>427</v>
      </c>
    </row>
    <row r="45" spans="1:10" ht="15.5" x14ac:dyDescent="0.35">
      <c r="A45" s="12" t="s">
        <v>92</v>
      </c>
      <c r="B45" s="13">
        <v>52</v>
      </c>
      <c r="C45" s="13">
        <v>3</v>
      </c>
      <c r="D45" s="13">
        <v>21</v>
      </c>
      <c r="E45" s="13">
        <v>3</v>
      </c>
      <c r="F45" s="13">
        <v>23</v>
      </c>
      <c r="G45" s="13">
        <v>3</v>
      </c>
      <c r="H45" s="13">
        <v>4</v>
      </c>
      <c r="I45" s="13">
        <v>1</v>
      </c>
      <c r="J45" s="13">
        <v>796</v>
      </c>
    </row>
  </sheetData>
  <pageMargins left="0.7" right="0.7" top="0.75" bottom="0.75" header="0.3" footer="0.3"/>
  <pageSetup paperSize="9" orientation="portrait" horizontalDpi="300" verticalDpi="300"/>
  <tableParts count="7">
    <tablePart r:id="rId1"/>
    <tablePart r:id="rId2"/>
    <tablePart r:id="rId3"/>
    <tablePart r:id="rId4"/>
    <tablePart r:id="rId5"/>
    <tablePart r:id="rId6"/>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4"/>
  <sheetViews>
    <sheetView workbookViewId="0"/>
  </sheetViews>
  <sheetFormatPr defaultColWidth="10.90625" defaultRowHeight="14.5" x14ac:dyDescent="0.35"/>
  <cols>
    <col min="1" max="1" width="40.7265625" customWidth="1"/>
    <col min="2" max="2" width="29.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93</v>
      </c>
    </row>
    <row r="2" spans="1:10" ht="15.5" x14ac:dyDescent="0.35">
      <c r="A2" s="6" t="s">
        <v>94</v>
      </c>
    </row>
    <row r="3" spans="1:10" ht="15.5" x14ac:dyDescent="0.35">
      <c r="A3" s="6" t="s">
        <v>41</v>
      </c>
    </row>
    <row r="4" spans="1:10" ht="15.5" x14ac:dyDescent="0.35">
      <c r="A4" s="6" t="s">
        <v>95</v>
      </c>
    </row>
    <row r="5" spans="1:10" ht="15.5" x14ac:dyDescent="0.35">
      <c r="A5" s="4" t="str">
        <f>HYPERLINK("#'Table_of_contents'!A7", "Return to table of contents")</f>
        <v>Return to table of contents</v>
      </c>
    </row>
    <row r="6" spans="1:10" ht="15.5" x14ac:dyDescent="0.35">
      <c r="A6" s="9" t="s">
        <v>96</v>
      </c>
    </row>
    <row r="7" spans="1:10" ht="62" x14ac:dyDescent="0.35">
      <c r="A7" s="10" t="s">
        <v>97</v>
      </c>
      <c r="B7" s="11" t="s">
        <v>45</v>
      </c>
      <c r="C7" s="11" t="s">
        <v>46</v>
      </c>
      <c r="D7" s="11" t="s">
        <v>47</v>
      </c>
      <c r="E7" s="11" t="s">
        <v>48</v>
      </c>
      <c r="F7" s="11" t="s">
        <v>49</v>
      </c>
      <c r="G7" s="11" t="s">
        <v>50</v>
      </c>
      <c r="H7" s="11" t="s">
        <v>51</v>
      </c>
      <c r="I7" s="11" t="s">
        <v>52</v>
      </c>
      <c r="J7" s="11" t="s">
        <v>53</v>
      </c>
    </row>
    <row r="8" spans="1:10" ht="15.5" x14ac:dyDescent="0.35">
      <c r="A8" s="12" t="s">
        <v>98</v>
      </c>
      <c r="B8" s="13">
        <v>52</v>
      </c>
      <c r="C8" s="13">
        <v>6</v>
      </c>
      <c r="D8" s="13">
        <v>20</v>
      </c>
      <c r="E8" s="13">
        <v>5</v>
      </c>
      <c r="F8" s="13">
        <v>23</v>
      </c>
      <c r="G8" s="13">
        <v>5</v>
      </c>
      <c r="H8" s="13">
        <v>5</v>
      </c>
      <c r="I8" s="13">
        <v>3</v>
      </c>
      <c r="J8" s="13">
        <v>235</v>
      </c>
    </row>
    <row r="9" spans="1:10" ht="15.5" x14ac:dyDescent="0.35">
      <c r="A9" s="12" t="s">
        <v>99</v>
      </c>
      <c r="B9" s="13">
        <v>55</v>
      </c>
      <c r="C9" s="13">
        <v>6</v>
      </c>
      <c r="D9" s="13">
        <v>22</v>
      </c>
      <c r="E9" s="13">
        <v>5</v>
      </c>
      <c r="F9" s="13">
        <v>20</v>
      </c>
      <c r="G9" s="13">
        <v>5</v>
      </c>
      <c r="H9" s="13">
        <v>4</v>
      </c>
      <c r="I9" s="13">
        <v>2</v>
      </c>
      <c r="J9" s="13">
        <v>268</v>
      </c>
    </row>
    <row r="10" spans="1:10" ht="15.5" x14ac:dyDescent="0.35">
      <c r="A10" s="12" t="s">
        <v>100</v>
      </c>
      <c r="B10" s="13">
        <v>45</v>
      </c>
      <c r="C10" s="13">
        <v>6</v>
      </c>
      <c r="D10" s="13">
        <v>24</v>
      </c>
      <c r="E10" s="13">
        <v>5</v>
      </c>
      <c r="F10" s="13">
        <v>27</v>
      </c>
      <c r="G10" s="13">
        <v>6</v>
      </c>
      <c r="H10" s="13">
        <v>3</v>
      </c>
      <c r="I10" s="13">
        <v>2</v>
      </c>
      <c r="J10" s="13">
        <v>240</v>
      </c>
    </row>
    <row r="11" spans="1:10" ht="15.5" x14ac:dyDescent="0.35">
      <c r="A11" s="12" t="s">
        <v>101</v>
      </c>
      <c r="B11" s="13">
        <v>65</v>
      </c>
      <c r="C11" s="13">
        <v>5</v>
      </c>
      <c r="D11" s="13">
        <v>17</v>
      </c>
      <c r="E11" s="13">
        <v>4</v>
      </c>
      <c r="F11" s="13">
        <v>16</v>
      </c>
      <c r="G11" s="13">
        <v>3</v>
      </c>
      <c r="H11" s="13">
        <v>2</v>
      </c>
      <c r="I11" s="13">
        <v>1</v>
      </c>
      <c r="J11" s="13">
        <v>421</v>
      </c>
    </row>
    <row r="12" spans="1:10" ht="15.5" x14ac:dyDescent="0.35">
      <c r="A12" s="12" t="s">
        <v>102</v>
      </c>
      <c r="B12" s="13">
        <v>51</v>
      </c>
      <c r="C12" s="13">
        <v>7</v>
      </c>
      <c r="D12" s="13">
        <v>19</v>
      </c>
      <c r="E12" s="13">
        <v>5</v>
      </c>
      <c r="F12" s="13">
        <v>24</v>
      </c>
      <c r="G12" s="13">
        <v>6</v>
      </c>
      <c r="H12" s="13">
        <v>6</v>
      </c>
      <c r="I12" s="13">
        <v>3</v>
      </c>
      <c r="J12" s="13">
        <v>197</v>
      </c>
    </row>
    <row r="13" spans="1:10" ht="15.5" x14ac:dyDescent="0.35">
      <c r="A13" s="12" t="s">
        <v>103</v>
      </c>
      <c r="B13" s="13">
        <v>49</v>
      </c>
      <c r="C13" s="13">
        <v>7</v>
      </c>
      <c r="D13" s="13">
        <v>27</v>
      </c>
      <c r="E13" s="13">
        <v>6</v>
      </c>
      <c r="F13" s="13">
        <v>19</v>
      </c>
      <c r="G13" s="13">
        <v>6</v>
      </c>
      <c r="H13" s="13">
        <v>5</v>
      </c>
      <c r="I13" s="13">
        <v>3</v>
      </c>
      <c r="J13" s="13">
        <v>178</v>
      </c>
    </row>
    <row r="14" spans="1:10" ht="15.5" x14ac:dyDescent="0.35">
      <c r="A14" s="12" t="s">
        <v>104</v>
      </c>
      <c r="B14" s="13">
        <v>53</v>
      </c>
      <c r="C14" s="13">
        <v>10</v>
      </c>
      <c r="D14" s="13">
        <v>17</v>
      </c>
      <c r="E14" s="13">
        <v>7</v>
      </c>
      <c r="F14" s="13">
        <v>23</v>
      </c>
      <c r="G14" s="13">
        <v>8</v>
      </c>
      <c r="H14" s="13">
        <v>8</v>
      </c>
      <c r="I14" s="13">
        <v>5</v>
      </c>
      <c r="J14" s="13">
        <v>98</v>
      </c>
    </row>
    <row r="15" spans="1:10" ht="15.5" x14ac:dyDescent="0.35">
      <c r="A15" s="12" t="s">
        <v>105</v>
      </c>
      <c r="B15" s="13">
        <v>52</v>
      </c>
      <c r="C15" s="13">
        <v>6</v>
      </c>
      <c r="D15" s="13">
        <v>27</v>
      </c>
      <c r="E15" s="13">
        <v>6</v>
      </c>
      <c r="F15" s="13">
        <v>15</v>
      </c>
      <c r="G15" s="13">
        <v>4</v>
      </c>
      <c r="H15" s="13">
        <v>6</v>
      </c>
      <c r="I15" s="13">
        <v>3</v>
      </c>
      <c r="J15" s="13">
        <v>241</v>
      </c>
    </row>
    <row r="16" spans="1:10" ht="15.5" x14ac:dyDescent="0.35">
      <c r="A16" s="12" t="s">
        <v>106</v>
      </c>
      <c r="B16" s="13">
        <v>50</v>
      </c>
      <c r="C16" s="13">
        <v>8</v>
      </c>
      <c r="D16" s="13">
        <v>23</v>
      </c>
      <c r="E16" s="13">
        <v>7</v>
      </c>
      <c r="F16" s="13">
        <v>19</v>
      </c>
      <c r="G16" s="13">
        <v>6</v>
      </c>
      <c r="H16" s="13">
        <v>8</v>
      </c>
      <c r="I16" s="13">
        <v>4</v>
      </c>
      <c r="J16" s="13">
        <v>144</v>
      </c>
    </row>
    <row r="17" spans="1:10" ht="15.5" x14ac:dyDescent="0.35">
      <c r="A17" s="12" t="s">
        <v>107</v>
      </c>
      <c r="B17" s="13">
        <v>49</v>
      </c>
      <c r="C17" s="13">
        <v>7</v>
      </c>
      <c r="D17" s="13">
        <v>22</v>
      </c>
      <c r="E17" s="13">
        <v>6</v>
      </c>
      <c r="F17" s="13">
        <v>23</v>
      </c>
      <c r="G17" s="13">
        <v>6</v>
      </c>
      <c r="H17" s="13">
        <v>5</v>
      </c>
      <c r="I17" s="13">
        <v>3</v>
      </c>
      <c r="J17" s="13">
        <v>197</v>
      </c>
    </row>
    <row r="18" spans="1:10" ht="15.5" x14ac:dyDescent="0.35">
      <c r="A18" s="12" t="s">
        <v>108</v>
      </c>
      <c r="B18" s="13">
        <v>62</v>
      </c>
      <c r="C18" s="13">
        <v>7</v>
      </c>
      <c r="D18" s="13">
        <v>16</v>
      </c>
      <c r="E18" s="13">
        <v>5</v>
      </c>
      <c r="F18" s="13">
        <v>19</v>
      </c>
      <c r="G18" s="13">
        <v>5</v>
      </c>
      <c r="H18" s="13">
        <v>3</v>
      </c>
      <c r="I18" s="13">
        <v>2</v>
      </c>
      <c r="J18" s="13">
        <v>196</v>
      </c>
    </row>
    <row r="19" spans="1:10" ht="15.5" x14ac:dyDescent="0.35">
      <c r="A19" s="12" t="s">
        <v>8</v>
      </c>
      <c r="B19" s="13">
        <v>54</v>
      </c>
      <c r="C19" s="13">
        <v>2</v>
      </c>
      <c r="D19" s="13">
        <v>21</v>
      </c>
      <c r="E19" s="13">
        <v>2</v>
      </c>
      <c r="F19" s="13">
        <v>20</v>
      </c>
      <c r="G19" s="13">
        <v>2</v>
      </c>
      <c r="H19" s="13">
        <v>5</v>
      </c>
      <c r="I19" s="13">
        <v>1</v>
      </c>
      <c r="J19" s="13">
        <v>2415</v>
      </c>
    </row>
    <row r="21" spans="1:10" ht="15.5" x14ac:dyDescent="0.35">
      <c r="A21" s="9" t="s">
        <v>109</v>
      </c>
    </row>
    <row r="22" spans="1:10" ht="62" x14ac:dyDescent="0.35">
      <c r="A22" s="10" t="s">
        <v>110</v>
      </c>
      <c r="B22" s="11" t="s">
        <v>45</v>
      </c>
      <c r="C22" s="11" t="s">
        <v>46</v>
      </c>
      <c r="D22" s="11" t="s">
        <v>47</v>
      </c>
      <c r="E22" s="11" t="s">
        <v>48</v>
      </c>
      <c r="F22" s="11" t="s">
        <v>49</v>
      </c>
      <c r="G22" s="11" t="s">
        <v>50</v>
      </c>
      <c r="H22" s="11" t="s">
        <v>51</v>
      </c>
      <c r="I22" s="11" t="s">
        <v>52</v>
      </c>
      <c r="J22" s="11" t="s">
        <v>53</v>
      </c>
    </row>
    <row r="23" spans="1:10" ht="15.5" x14ac:dyDescent="0.35">
      <c r="A23" s="12" t="s">
        <v>111</v>
      </c>
      <c r="B23" s="13">
        <v>54</v>
      </c>
      <c r="C23" s="13">
        <v>2</v>
      </c>
      <c r="D23" s="13">
        <v>21</v>
      </c>
      <c r="E23" s="13">
        <v>2</v>
      </c>
      <c r="F23" s="13">
        <v>20</v>
      </c>
      <c r="G23" s="13">
        <v>2</v>
      </c>
      <c r="H23" s="13">
        <v>4</v>
      </c>
      <c r="I23" s="13">
        <v>1</v>
      </c>
      <c r="J23" s="13">
        <v>2330</v>
      </c>
    </row>
    <row r="24" spans="1:10" ht="15.5" x14ac:dyDescent="0.35">
      <c r="A24" s="12" t="s">
        <v>112</v>
      </c>
      <c r="B24" s="13">
        <v>55</v>
      </c>
      <c r="C24" s="13">
        <v>11</v>
      </c>
      <c r="D24" s="13">
        <v>16</v>
      </c>
      <c r="E24" s="13">
        <v>8</v>
      </c>
      <c r="F24" s="13">
        <v>22</v>
      </c>
      <c r="G24" s="13">
        <v>9</v>
      </c>
      <c r="H24" s="13">
        <v>7</v>
      </c>
      <c r="I24" s="13">
        <v>6</v>
      </c>
      <c r="J24" s="13">
        <v>74</v>
      </c>
    </row>
  </sheetData>
  <pageMargins left="0.7" right="0.7" top="0.75" bottom="0.75" header="0.3" footer="0.3"/>
  <pageSetup paperSize="9" orientation="portrait" horizontalDpi="300" verticalDpi="300"/>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4"/>
  <sheetViews>
    <sheetView workbookViewId="0"/>
  </sheetViews>
  <sheetFormatPr defaultColWidth="10.90625" defaultRowHeight="14.5" x14ac:dyDescent="0.35"/>
  <cols>
    <col min="1" max="1" width="17.7265625" customWidth="1"/>
    <col min="2" max="2" width="29.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113</v>
      </c>
    </row>
    <row r="2" spans="1:10" ht="15.5" x14ac:dyDescent="0.35">
      <c r="A2" s="6" t="s">
        <v>40</v>
      </c>
    </row>
    <row r="3" spans="1:10" ht="15.5" x14ac:dyDescent="0.35">
      <c r="A3" s="6" t="s">
        <v>41</v>
      </c>
    </row>
    <row r="4" spans="1:10" ht="15.5" x14ac:dyDescent="0.35">
      <c r="A4" s="6" t="s">
        <v>114</v>
      </c>
    </row>
    <row r="5" spans="1:10" ht="15.5" x14ac:dyDescent="0.35">
      <c r="A5" s="4" t="str">
        <f>HYPERLINK("#'Table_of_contents'!A8", "Return to table of contents")</f>
        <v>Return to table of contents</v>
      </c>
    </row>
    <row r="6" spans="1:10" ht="15.5" x14ac:dyDescent="0.35">
      <c r="A6" s="9" t="s">
        <v>115</v>
      </c>
    </row>
    <row r="7" spans="1:10" ht="62" x14ac:dyDescent="0.35">
      <c r="A7" s="10" t="s">
        <v>44</v>
      </c>
      <c r="B7" s="11" t="s">
        <v>45</v>
      </c>
      <c r="C7" s="11" t="s">
        <v>46</v>
      </c>
      <c r="D7" s="11" t="s">
        <v>47</v>
      </c>
      <c r="E7" s="11" t="s">
        <v>48</v>
      </c>
      <c r="F7" s="11" t="s">
        <v>49</v>
      </c>
      <c r="G7" s="11" t="s">
        <v>50</v>
      </c>
      <c r="H7" s="11" t="s">
        <v>51</v>
      </c>
      <c r="I7" s="11" t="s">
        <v>52</v>
      </c>
      <c r="J7" s="11" t="s">
        <v>53</v>
      </c>
    </row>
    <row r="8" spans="1:10" ht="15.5" x14ac:dyDescent="0.35">
      <c r="A8" s="16">
        <v>2025</v>
      </c>
      <c r="B8" s="13">
        <v>27</v>
      </c>
      <c r="C8" s="13">
        <v>2</v>
      </c>
      <c r="D8" s="13">
        <v>27</v>
      </c>
      <c r="E8" s="13">
        <v>2</v>
      </c>
      <c r="F8" s="13">
        <v>40</v>
      </c>
      <c r="G8" s="13">
        <v>3</v>
      </c>
      <c r="H8" s="13">
        <v>5</v>
      </c>
      <c r="I8" s="13">
        <v>1</v>
      </c>
      <c r="J8" s="13">
        <v>1234</v>
      </c>
    </row>
    <row r="9" spans="1:10" ht="15.5" x14ac:dyDescent="0.35">
      <c r="A9" s="16">
        <v>2024</v>
      </c>
      <c r="B9" s="13">
        <v>33</v>
      </c>
      <c r="C9" s="13">
        <v>3</v>
      </c>
      <c r="D9" s="13">
        <v>28</v>
      </c>
      <c r="E9" s="13">
        <v>3</v>
      </c>
      <c r="F9" s="13">
        <v>35</v>
      </c>
      <c r="G9" s="13">
        <v>3</v>
      </c>
      <c r="H9" s="13">
        <v>4</v>
      </c>
      <c r="I9" s="13">
        <v>1</v>
      </c>
      <c r="J9" s="13">
        <v>1197</v>
      </c>
    </row>
    <row r="10" spans="1:10" ht="15.5" x14ac:dyDescent="0.35">
      <c r="A10" s="16">
        <v>2023</v>
      </c>
      <c r="B10" s="13">
        <v>39</v>
      </c>
      <c r="C10" s="13">
        <v>3</v>
      </c>
      <c r="D10" s="13">
        <v>30</v>
      </c>
      <c r="E10" s="13">
        <v>3</v>
      </c>
      <c r="F10" s="13">
        <v>25</v>
      </c>
      <c r="G10" s="13">
        <v>2</v>
      </c>
      <c r="H10" s="13">
        <v>6</v>
      </c>
      <c r="I10" s="13">
        <v>1</v>
      </c>
      <c r="J10" s="13">
        <v>1196</v>
      </c>
    </row>
    <row r="11" spans="1:10" ht="15.5" x14ac:dyDescent="0.35">
      <c r="A11" s="16">
        <v>2022</v>
      </c>
      <c r="B11" s="13">
        <v>51</v>
      </c>
      <c r="C11" s="13">
        <v>3</v>
      </c>
      <c r="D11" s="13">
        <v>26</v>
      </c>
      <c r="E11" s="13">
        <v>2</v>
      </c>
      <c r="F11" s="13">
        <v>19</v>
      </c>
      <c r="G11" s="13">
        <v>2</v>
      </c>
      <c r="H11" s="13">
        <v>4</v>
      </c>
      <c r="I11" s="13">
        <v>1</v>
      </c>
      <c r="J11" s="13">
        <v>1403</v>
      </c>
    </row>
    <row r="12" spans="1:10" ht="15.5" x14ac:dyDescent="0.35">
      <c r="A12" s="16">
        <v>2021</v>
      </c>
      <c r="B12" s="13">
        <v>36</v>
      </c>
      <c r="C12" s="13">
        <v>3</v>
      </c>
      <c r="D12" s="13">
        <v>28</v>
      </c>
      <c r="E12" s="13">
        <v>2</v>
      </c>
      <c r="F12" s="13">
        <v>31</v>
      </c>
      <c r="G12" s="13">
        <v>2</v>
      </c>
      <c r="H12" s="13">
        <v>5</v>
      </c>
      <c r="I12" s="13">
        <v>1</v>
      </c>
      <c r="J12" s="13">
        <v>1391</v>
      </c>
    </row>
    <row r="13" spans="1:10" ht="15.5" x14ac:dyDescent="0.35">
      <c r="A13" s="16">
        <v>2020</v>
      </c>
      <c r="B13" s="13">
        <v>37</v>
      </c>
      <c r="C13" s="13">
        <v>3</v>
      </c>
      <c r="D13" s="13">
        <v>28</v>
      </c>
      <c r="E13" s="13">
        <v>2</v>
      </c>
      <c r="F13" s="13">
        <v>28</v>
      </c>
      <c r="G13" s="13">
        <v>2</v>
      </c>
      <c r="H13" s="13">
        <v>7</v>
      </c>
      <c r="I13" s="13">
        <v>1</v>
      </c>
      <c r="J13" s="13">
        <v>1291</v>
      </c>
    </row>
    <row r="14" spans="1:10" ht="15.5" x14ac:dyDescent="0.35">
      <c r="A14" s="16">
        <v>2019</v>
      </c>
      <c r="B14" s="13">
        <v>39</v>
      </c>
      <c r="C14" s="13">
        <v>3</v>
      </c>
      <c r="D14" s="13">
        <v>22</v>
      </c>
      <c r="E14" s="13">
        <v>2</v>
      </c>
      <c r="F14" s="13">
        <v>27</v>
      </c>
      <c r="G14" s="13">
        <v>2</v>
      </c>
      <c r="H14" s="13">
        <v>12</v>
      </c>
      <c r="I14" s="13">
        <v>2</v>
      </c>
      <c r="J14" s="13">
        <v>1203</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5"/>
  <sheetViews>
    <sheetView workbookViewId="0"/>
  </sheetViews>
  <sheetFormatPr defaultColWidth="10.90625" defaultRowHeight="14.5" x14ac:dyDescent="0.35"/>
  <cols>
    <col min="1" max="1" width="50.7265625" customWidth="1"/>
    <col min="2" max="2" width="30.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116</v>
      </c>
    </row>
    <row r="2" spans="1:10" ht="15.5" x14ac:dyDescent="0.35">
      <c r="A2" s="6" t="s">
        <v>55</v>
      </c>
    </row>
    <row r="3" spans="1:10" ht="15.5" x14ac:dyDescent="0.35">
      <c r="A3" s="6" t="s">
        <v>41</v>
      </c>
    </row>
    <row r="4" spans="1:10" ht="15.5" x14ac:dyDescent="0.35">
      <c r="A4" s="6" t="s">
        <v>56</v>
      </c>
    </row>
    <row r="5" spans="1:10" ht="15.5" x14ac:dyDescent="0.35">
      <c r="A5" s="4" t="str">
        <f>HYPERLINK("#'Table_of_contents'!A9", "Return to table of contents")</f>
        <v>Return to table of contents</v>
      </c>
    </row>
    <row r="6" spans="1:10" ht="15.5" x14ac:dyDescent="0.35">
      <c r="A6" s="9" t="s">
        <v>117</v>
      </c>
    </row>
    <row r="7" spans="1:10" ht="62" x14ac:dyDescent="0.35">
      <c r="A7" s="10" t="s">
        <v>58</v>
      </c>
      <c r="B7" s="11" t="s">
        <v>45</v>
      </c>
      <c r="C7" s="11" t="s">
        <v>46</v>
      </c>
      <c r="D7" s="11" t="s">
        <v>47</v>
      </c>
      <c r="E7" s="11" t="s">
        <v>48</v>
      </c>
      <c r="F7" s="11" t="s">
        <v>49</v>
      </c>
      <c r="G7" s="11" t="s">
        <v>50</v>
      </c>
      <c r="H7" s="11" t="s">
        <v>51</v>
      </c>
      <c r="I7" s="11" t="s">
        <v>52</v>
      </c>
      <c r="J7" s="11" t="s">
        <v>53</v>
      </c>
    </row>
    <row r="8" spans="1:10" ht="15.5" x14ac:dyDescent="0.35">
      <c r="A8" s="12" t="s">
        <v>59</v>
      </c>
      <c r="B8" s="13">
        <v>26</v>
      </c>
      <c r="C8" s="13">
        <v>4</v>
      </c>
      <c r="D8" s="13">
        <v>29</v>
      </c>
      <c r="E8" s="13">
        <v>4</v>
      </c>
      <c r="F8" s="13">
        <v>40</v>
      </c>
      <c r="G8" s="13">
        <v>4</v>
      </c>
      <c r="H8" s="13">
        <v>5</v>
      </c>
      <c r="I8" s="13">
        <v>2</v>
      </c>
      <c r="J8" s="13">
        <v>522</v>
      </c>
    </row>
    <row r="9" spans="1:10" ht="15.5" x14ac:dyDescent="0.35">
      <c r="A9" s="12" t="s">
        <v>60</v>
      </c>
      <c r="B9" s="13">
        <v>27</v>
      </c>
      <c r="C9" s="13">
        <v>3</v>
      </c>
      <c r="D9" s="13">
        <v>26</v>
      </c>
      <c r="E9" s="13">
        <v>3</v>
      </c>
      <c r="F9" s="13">
        <v>41</v>
      </c>
      <c r="G9" s="13">
        <v>4</v>
      </c>
      <c r="H9" s="13">
        <v>5</v>
      </c>
      <c r="I9" s="13">
        <v>2</v>
      </c>
      <c r="J9" s="13">
        <v>708</v>
      </c>
    </row>
    <row r="11" spans="1:10" ht="15.5" x14ac:dyDescent="0.35">
      <c r="A11" s="9" t="s">
        <v>118</v>
      </c>
    </row>
    <row r="12" spans="1:10" ht="62" x14ac:dyDescent="0.35">
      <c r="A12" s="10" t="s">
        <v>62</v>
      </c>
      <c r="B12" s="11" t="s">
        <v>45</v>
      </c>
      <c r="C12" s="11" t="s">
        <v>46</v>
      </c>
      <c r="D12" s="11" t="s">
        <v>47</v>
      </c>
      <c r="E12" s="11" t="s">
        <v>48</v>
      </c>
      <c r="F12" s="11" t="s">
        <v>49</v>
      </c>
      <c r="G12" s="11" t="s">
        <v>50</v>
      </c>
      <c r="H12" s="11" t="s">
        <v>51</v>
      </c>
      <c r="I12" s="11" t="s">
        <v>52</v>
      </c>
      <c r="J12" s="11" t="s">
        <v>53</v>
      </c>
    </row>
    <row r="13" spans="1:10" ht="15.5" x14ac:dyDescent="0.35">
      <c r="A13" s="12" t="s">
        <v>63</v>
      </c>
      <c r="B13" s="13">
        <v>31</v>
      </c>
      <c r="C13" s="13">
        <v>11</v>
      </c>
      <c r="D13" s="13">
        <v>23</v>
      </c>
      <c r="E13" s="13">
        <v>10</v>
      </c>
      <c r="F13" s="13">
        <v>39</v>
      </c>
      <c r="G13" s="13">
        <v>12</v>
      </c>
      <c r="H13" s="13" t="s">
        <v>64</v>
      </c>
      <c r="I13" s="13" t="s">
        <v>64</v>
      </c>
      <c r="J13" s="13">
        <v>64</v>
      </c>
    </row>
    <row r="14" spans="1:10" ht="15.5" x14ac:dyDescent="0.35">
      <c r="A14" s="12" t="s">
        <v>65</v>
      </c>
      <c r="B14" s="13">
        <v>22</v>
      </c>
      <c r="C14" s="13">
        <v>4</v>
      </c>
      <c r="D14" s="13">
        <v>25</v>
      </c>
      <c r="E14" s="13">
        <v>4</v>
      </c>
      <c r="F14" s="13">
        <v>47</v>
      </c>
      <c r="G14" s="13">
        <v>5</v>
      </c>
      <c r="H14" s="13">
        <v>6</v>
      </c>
      <c r="I14" s="13">
        <v>2</v>
      </c>
      <c r="J14" s="13">
        <v>423</v>
      </c>
    </row>
    <row r="15" spans="1:10" ht="15.5" x14ac:dyDescent="0.35">
      <c r="A15" s="12" t="s">
        <v>66</v>
      </c>
      <c r="B15" s="13">
        <v>31</v>
      </c>
      <c r="C15" s="13">
        <v>4</v>
      </c>
      <c r="D15" s="13">
        <v>29</v>
      </c>
      <c r="E15" s="13">
        <v>4</v>
      </c>
      <c r="F15" s="13">
        <v>36</v>
      </c>
      <c r="G15" s="13">
        <v>5</v>
      </c>
      <c r="H15" s="13">
        <v>4</v>
      </c>
      <c r="I15" s="13">
        <v>2</v>
      </c>
      <c r="J15" s="13">
        <v>436</v>
      </c>
    </row>
    <row r="16" spans="1:10" ht="15.5" x14ac:dyDescent="0.35">
      <c r="A16" s="12" t="s">
        <v>67</v>
      </c>
      <c r="B16" s="13">
        <v>26</v>
      </c>
      <c r="C16" s="13">
        <v>5</v>
      </c>
      <c r="D16" s="13">
        <v>30</v>
      </c>
      <c r="E16" s="13">
        <v>5</v>
      </c>
      <c r="F16" s="13">
        <v>38</v>
      </c>
      <c r="G16" s="13">
        <v>5</v>
      </c>
      <c r="H16" s="13">
        <v>6</v>
      </c>
      <c r="I16" s="13">
        <v>3</v>
      </c>
      <c r="J16" s="13">
        <v>308</v>
      </c>
    </row>
    <row r="18" spans="1:10" ht="15.5" x14ac:dyDescent="0.35">
      <c r="A18" s="9" t="s">
        <v>119</v>
      </c>
    </row>
    <row r="19" spans="1:10" ht="62" x14ac:dyDescent="0.35">
      <c r="A19" s="10" t="s">
        <v>69</v>
      </c>
      <c r="B19" s="11" t="s">
        <v>45</v>
      </c>
      <c r="C19" s="11" t="s">
        <v>46</v>
      </c>
      <c r="D19" s="11" t="s">
        <v>47</v>
      </c>
      <c r="E19" s="11" t="s">
        <v>48</v>
      </c>
      <c r="F19" s="11" t="s">
        <v>49</v>
      </c>
      <c r="G19" s="11" t="s">
        <v>50</v>
      </c>
      <c r="H19" s="11" t="s">
        <v>51</v>
      </c>
      <c r="I19" s="11" t="s">
        <v>52</v>
      </c>
      <c r="J19" s="11" t="s">
        <v>53</v>
      </c>
    </row>
    <row r="20" spans="1:10" ht="15.5" x14ac:dyDescent="0.35">
      <c r="A20" s="12" t="s">
        <v>70</v>
      </c>
      <c r="B20" s="13">
        <v>32</v>
      </c>
      <c r="C20" s="13">
        <v>5</v>
      </c>
      <c r="D20" s="13">
        <v>27</v>
      </c>
      <c r="E20" s="13">
        <v>5</v>
      </c>
      <c r="F20" s="13">
        <v>37</v>
      </c>
      <c r="G20" s="13">
        <v>5</v>
      </c>
      <c r="H20" s="13">
        <v>4</v>
      </c>
      <c r="I20" s="13">
        <v>2</v>
      </c>
      <c r="J20" s="13">
        <v>373</v>
      </c>
    </row>
    <row r="21" spans="1:10" ht="15.5" x14ac:dyDescent="0.35">
      <c r="A21" s="12" t="s">
        <v>71</v>
      </c>
      <c r="B21" s="13">
        <v>28</v>
      </c>
      <c r="C21" s="13">
        <v>4</v>
      </c>
      <c r="D21" s="13">
        <v>30</v>
      </c>
      <c r="E21" s="13">
        <v>4</v>
      </c>
      <c r="F21" s="13">
        <v>36</v>
      </c>
      <c r="G21" s="13">
        <v>4</v>
      </c>
      <c r="H21" s="13">
        <v>6</v>
      </c>
      <c r="I21" s="13">
        <v>2</v>
      </c>
      <c r="J21" s="13">
        <v>483</v>
      </c>
    </row>
    <row r="22" spans="1:10" ht="15.5" x14ac:dyDescent="0.35">
      <c r="A22" s="12" t="s">
        <v>72</v>
      </c>
      <c r="B22" s="13" t="s">
        <v>73</v>
      </c>
      <c r="C22" s="13" t="s">
        <v>73</v>
      </c>
      <c r="D22" s="13" t="s">
        <v>73</v>
      </c>
      <c r="E22" s="13" t="s">
        <v>73</v>
      </c>
      <c r="F22" s="13" t="s">
        <v>73</v>
      </c>
      <c r="G22" s="13" t="s">
        <v>73</v>
      </c>
      <c r="H22" s="13" t="s">
        <v>73</v>
      </c>
      <c r="I22" s="13" t="s">
        <v>73</v>
      </c>
      <c r="J22" s="13" t="s">
        <v>73</v>
      </c>
    </row>
    <row r="23" spans="1:10" ht="15.5" x14ac:dyDescent="0.35">
      <c r="A23" s="12" t="s">
        <v>74</v>
      </c>
      <c r="B23" s="13">
        <v>20</v>
      </c>
      <c r="C23" s="13">
        <v>4</v>
      </c>
      <c r="D23" s="13">
        <v>23</v>
      </c>
      <c r="E23" s="13">
        <v>5</v>
      </c>
      <c r="F23" s="13">
        <v>52</v>
      </c>
      <c r="G23" s="13">
        <v>6</v>
      </c>
      <c r="H23" s="13">
        <v>6</v>
      </c>
      <c r="I23" s="13">
        <v>3</v>
      </c>
      <c r="J23" s="13">
        <v>312</v>
      </c>
    </row>
    <row r="24" spans="1:10" ht="15.5" x14ac:dyDescent="0.35">
      <c r="A24" s="12" t="s">
        <v>75</v>
      </c>
      <c r="B24" s="13" t="s">
        <v>73</v>
      </c>
      <c r="C24" s="13" t="s">
        <v>73</v>
      </c>
      <c r="D24" s="13" t="s">
        <v>73</v>
      </c>
      <c r="E24" s="13" t="s">
        <v>73</v>
      </c>
      <c r="F24" s="13" t="s">
        <v>73</v>
      </c>
      <c r="G24" s="13" t="s">
        <v>73</v>
      </c>
      <c r="H24" s="13" t="s">
        <v>73</v>
      </c>
      <c r="I24" s="13" t="s">
        <v>73</v>
      </c>
      <c r="J24" s="13" t="s">
        <v>73</v>
      </c>
    </row>
    <row r="26" spans="1:10" ht="15.5" x14ac:dyDescent="0.35">
      <c r="A26" s="9" t="s">
        <v>120</v>
      </c>
    </row>
    <row r="27" spans="1:10" ht="62" x14ac:dyDescent="0.35">
      <c r="A27" s="10" t="s">
        <v>77</v>
      </c>
      <c r="B27" s="11" t="s">
        <v>45</v>
      </c>
      <c r="C27" s="11" t="s">
        <v>46</v>
      </c>
      <c r="D27" s="11" t="s">
        <v>47</v>
      </c>
      <c r="E27" s="11" t="s">
        <v>48</v>
      </c>
      <c r="F27" s="11" t="s">
        <v>49</v>
      </c>
      <c r="G27" s="11" t="s">
        <v>50</v>
      </c>
      <c r="H27" s="11" t="s">
        <v>51</v>
      </c>
      <c r="I27" s="11" t="s">
        <v>52</v>
      </c>
      <c r="J27" s="11" t="s">
        <v>53</v>
      </c>
    </row>
    <row r="28" spans="1:10" ht="31" x14ac:dyDescent="0.35">
      <c r="A28" s="2" t="s">
        <v>78</v>
      </c>
      <c r="B28" s="13">
        <v>27</v>
      </c>
      <c r="C28" s="13">
        <v>5</v>
      </c>
      <c r="D28" s="13">
        <v>25</v>
      </c>
      <c r="E28" s="13">
        <v>4</v>
      </c>
      <c r="F28" s="13">
        <v>43</v>
      </c>
      <c r="G28" s="13">
        <v>5</v>
      </c>
      <c r="H28" s="13">
        <v>4</v>
      </c>
      <c r="I28" s="13">
        <v>2</v>
      </c>
      <c r="J28" s="13">
        <v>361</v>
      </c>
    </row>
    <row r="29" spans="1:10" ht="15.5" x14ac:dyDescent="0.35">
      <c r="A29" s="2" t="s">
        <v>79</v>
      </c>
      <c r="B29" s="13">
        <v>26</v>
      </c>
      <c r="C29" s="13">
        <v>3</v>
      </c>
      <c r="D29" s="13">
        <v>29</v>
      </c>
      <c r="E29" s="13">
        <v>3</v>
      </c>
      <c r="F29" s="13">
        <v>40</v>
      </c>
      <c r="G29" s="13">
        <v>4</v>
      </c>
      <c r="H29" s="13">
        <v>6</v>
      </c>
      <c r="I29" s="13">
        <v>2</v>
      </c>
      <c r="J29" s="13">
        <v>641</v>
      </c>
    </row>
    <row r="30" spans="1:10" ht="15.5" x14ac:dyDescent="0.35">
      <c r="A30" s="2" t="s">
        <v>80</v>
      </c>
      <c r="B30" s="13">
        <v>29</v>
      </c>
      <c r="C30" s="13">
        <v>6</v>
      </c>
      <c r="D30" s="13">
        <v>26</v>
      </c>
      <c r="E30" s="13">
        <v>6</v>
      </c>
      <c r="F30" s="13">
        <v>39</v>
      </c>
      <c r="G30" s="13">
        <v>7</v>
      </c>
      <c r="H30" s="13">
        <v>6</v>
      </c>
      <c r="I30" s="13">
        <v>3</v>
      </c>
      <c r="J30" s="13">
        <v>207</v>
      </c>
    </row>
    <row r="32" spans="1:10" ht="15.5" x14ac:dyDescent="0.35">
      <c r="A32" s="9" t="s">
        <v>121</v>
      </c>
    </row>
    <row r="33" spans="1:10" ht="62" x14ac:dyDescent="0.35">
      <c r="A33" s="10" t="s">
        <v>82</v>
      </c>
      <c r="B33" s="11" t="s">
        <v>45</v>
      </c>
      <c r="C33" s="11" t="s">
        <v>46</v>
      </c>
      <c r="D33" s="11" t="s">
        <v>47</v>
      </c>
      <c r="E33" s="11" t="s">
        <v>48</v>
      </c>
      <c r="F33" s="11" t="s">
        <v>49</v>
      </c>
      <c r="G33" s="11" t="s">
        <v>50</v>
      </c>
      <c r="H33" s="11" t="s">
        <v>51</v>
      </c>
      <c r="I33" s="11" t="s">
        <v>52</v>
      </c>
      <c r="J33" s="11" t="s">
        <v>53</v>
      </c>
    </row>
    <row r="34" spans="1:10" ht="15.5" x14ac:dyDescent="0.35">
      <c r="A34" s="12" t="s">
        <v>83</v>
      </c>
      <c r="B34" s="13">
        <v>23</v>
      </c>
      <c r="C34" s="13">
        <v>5</v>
      </c>
      <c r="D34" s="13">
        <v>29</v>
      </c>
      <c r="E34" s="13">
        <v>5</v>
      </c>
      <c r="F34" s="13">
        <v>43</v>
      </c>
      <c r="G34" s="13">
        <v>6</v>
      </c>
      <c r="H34" s="13">
        <v>5</v>
      </c>
      <c r="I34" s="13">
        <v>2</v>
      </c>
      <c r="J34" s="13">
        <v>290</v>
      </c>
    </row>
    <row r="35" spans="1:10" ht="15.5" x14ac:dyDescent="0.35">
      <c r="A35" s="12" t="s">
        <v>84</v>
      </c>
      <c r="B35" s="13">
        <v>27</v>
      </c>
      <c r="C35" s="13">
        <v>3</v>
      </c>
      <c r="D35" s="13">
        <v>27</v>
      </c>
      <c r="E35" s="13">
        <v>3</v>
      </c>
      <c r="F35" s="13">
        <v>40</v>
      </c>
      <c r="G35" s="13">
        <v>3</v>
      </c>
      <c r="H35" s="13">
        <v>6</v>
      </c>
      <c r="I35" s="13">
        <v>1</v>
      </c>
      <c r="J35" s="13">
        <v>913</v>
      </c>
    </row>
    <row r="37" spans="1:10" ht="15.5" x14ac:dyDescent="0.35">
      <c r="A37" s="9" t="s">
        <v>122</v>
      </c>
    </row>
    <row r="38" spans="1:10" ht="62" x14ac:dyDescent="0.35">
      <c r="A38" s="10" t="s">
        <v>86</v>
      </c>
      <c r="B38" s="11" t="s">
        <v>45</v>
      </c>
      <c r="C38" s="11" t="s">
        <v>46</v>
      </c>
      <c r="D38" s="11" t="s">
        <v>47</v>
      </c>
      <c r="E38" s="11" t="s">
        <v>48</v>
      </c>
      <c r="F38" s="11" t="s">
        <v>49</v>
      </c>
      <c r="G38" s="11" t="s">
        <v>50</v>
      </c>
      <c r="H38" s="11" t="s">
        <v>51</v>
      </c>
      <c r="I38" s="11" t="s">
        <v>52</v>
      </c>
      <c r="J38" s="11" t="s">
        <v>53</v>
      </c>
    </row>
    <row r="39" spans="1:10" ht="15.5" x14ac:dyDescent="0.35">
      <c r="A39" s="12" t="s">
        <v>87</v>
      </c>
      <c r="B39" s="13">
        <v>28</v>
      </c>
      <c r="C39" s="13">
        <v>3</v>
      </c>
      <c r="D39" s="13">
        <v>27</v>
      </c>
      <c r="E39" s="13">
        <v>3</v>
      </c>
      <c r="F39" s="13">
        <v>40</v>
      </c>
      <c r="G39" s="13">
        <v>3</v>
      </c>
      <c r="H39" s="13">
        <v>6</v>
      </c>
      <c r="I39" s="13">
        <v>1</v>
      </c>
      <c r="J39" s="13">
        <v>1132</v>
      </c>
    </row>
    <row r="40" spans="1:10" ht="15.5" x14ac:dyDescent="0.35">
      <c r="A40" s="12" t="s">
        <v>88</v>
      </c>
      <c r="B40" s="13">
        <v>19</v>
      </c>
      <c r="C40" s="13">
        <v>8</v>
      </c>
      <c r="D40" s="13">
        <v>25</v>
      </c>
      <c r="E40" s="13">
        <v>9</v>
      </c>
      <c r="F40" s="13">
        <v>52</v>
      </c>
      <c r="G40" s="13">
        <v>11</v>
      </c>
      <c r="H40" s="13" t="s">
        <v>64</v>
      </c>
      <c r="I40" s="13" t="s">
        <v>64</v>
      </c>
      <c r="J40" s="13">
        <v>82</v>
      </c>
    </row>
    <row r="42" spans="1:10" ht="15.5" x14ac:dyDescent="0.35">
      <c r="A42" s="9" t="s">
        <v>123</v>
      </c>
    </row>
    <row r="43" spans="1:10" ht="62" x14ac:dyDescent="0.35">
      <c r="A43" s="10" t="s">
        <v>90</v>
      </c>
      <c r="B43" s="11" t="s">
        <v>45</v>
      </c>
      <c r="C43" s="11" t="s">
        <v>46</v>
      </c>
      <c r="D43" s="11" t="s">
        <v>47</v>
      </c>
      <c r="E43" s="11" t="s">
        <v>48</v>
      </c>
      <c r="F43" s="11" t="s">
        <v>49</v>
      </c>
      <c r="G43" s="11" t="s">
        <v>50</v>
      </c>
      <c r="H43" s="11" t="s">
        <v>51</v>
      </c>
      <c r="I43" s="11" t="s">
        <v>52</v>
      </c>
      <c r="J43" s="11" t="s">
        <v>53</v>
      </c>
    </row>
    <row r="44" spans="1:10" ht="15.5" x14ac:dyDescent="0.35">
      <c r="A44" s="12" t="s">
        <v>91</v>
      </c>
      <c r="B44" s="13">
        <v>29</v>
      </c>
      <c r="C44" s="13">
        <v>4</v>
      </c>
      <c r="D44" s="13">
        <v>26</v>
      </c>
      <c r="E44" s="13">
        <v>4</v>
      </c>
      <c r="F44" s="13">
        <v>40</v>
      </c>
      <c r="G44" s="13">
        <v>5</v>
      </c>
      <c r="H44" s="13">
        <v>6</v>
      </c>
      <c r="I44" s="13">
        <v>2</v>
      </c>
      <c r="J44" s="13">
        <v>432</v>
      </c>
    </row>
    <row r="45" spans="1:10" ht="15.5" x14ac:dyDescent="0.35">
      <c r="A45" s="12" t="s">
        <v>92</v>
      </c>
      <c r="B45" s="13">
        <v>26</v>
      </c>
      <c r="C45" s="13">
        <v>3</v>
      </c>
      <c r="D45" s="13">
        <v>28</v>
      </c>
      <c r="E45" s="13">
        <v>3</v>
      </c>
      <c r="F45" s="13">
        <v>41</v>
      </c>
      <c r="G45" s="13">
        <v>3</v>
      </c>
      <c r="H45" s="13">
        <v>5</v>
      </c>
      <c r="I45" s="13">
        <v>2</v>
      </c>
      <c r="J45" s="13">
        <v>802</v>
      </c>
    </row>
  </sheetData>
  <pageMargins left="0.7" right="0.7" top="0.75" bottom="0.75" header="0.3" footer="0.3"/>
  <pageSetup paperSize="9" orientation="portrait" horizontalDpi="300" verticalDpi="300"/>
  <tableParts count="7">
    <tablePart r:id="rId1"/>
    <tablePart r:id="rId2"/>
    <tablePart r:id="rId3"/>
    <tablePart r:id="rId4"/>
    <tablePart r:id="rId5"/>
    <tablePart r:id="rId6"/>
    <tablePart r:id="rId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4"/>
  <sheetViews>
    <sheetView workbookViewId="0"/>
  </sheetViews>
  <sheetFormatPr defaultColWidth="10.90625" defaultRowHeight="14.5" x14ac:dyDescent="0.35"/>
  <cols>
    <col min="1" max="1" width="40.7265625" customWidth="1"/>
    <col min="2" max="2" width="29.7265625" customWidth="1"/>
    <col min="3" max="3" width="17.7265625" customWidth="1"/>
    <col min="4" max="4" width="34.7265625" customWidth="1"/>
    <col min="5" max="5" width="17.7265625" customWidth="1"/>
    <col min="6" max="6" width="36.7265625" customWidth="1"/>
    <col min="7" max="7" width="17.7265625" customWidth="1"/>
    <col min="8" max="8" width="19.7265625" customWidth="1"/>
    <col min="9" max="9" width="17.7265625" customWidth="1"/>
    <col min="10" max="10" width="21.7265625" customWidth="1"/>
  </cols>
  <sheetData>
    <row r="1" spans="1:10" ht="18" x14ac:dyDescent="0.4">
      <c r="A1" s="8" t="s">
        <v>124</v>
      </c>
    </row>
    <row r="2" spans="1:10" ht="15.5" x14ac:dyDescent="0.35">
      <c r="A2" s="6" t="s">
        <v>94</v>
      </c>
    </row>
    <row r="3" spans="1:10" ht="15.5" x14ac:dyDescent="0.35">
      <c r="A3" s="6" t="s">
        <v>41</v>
      </c>
    </row>
    <row r="4" spans="1:10" ht="15.5" x14ac:dyDescent="0.35">
      <c r="A4" s="6" t="s">
        <v>95</v>
      </c>
    </row>
    <row r="5" spans="1:10" ht="15.5" x14ac:dyDescent="0.35">
      <c r="A5" s="4" t="str">
        <f>HYPERLINK("#'Table_of_contents'!A10", "Return to table of contents")</f>
        <v>Return to table of contents</v>
      </c>
    </row>
    <row r="6" spans="1:10" ht="15.5" x14ac:dyDescent="0.35">
      <c r="A6" s="9" t="s">
        <v>125</v>
      </c>
    </row>
    <row r="7" spans="1:10" ht="62" x14ac:dyDescent="0.35">
      <c r="A7" s="10" t="s">
        <v>97</v>
      </c>
      <c r="B7" s="11" t="s">
        <v>45</v>
      </c>
      <c r="C7" s="11" t="s">
        <v>46</v>
      </c>
      <c r="D7" s="11" t="s">
        <v>47</v>
      </c>
      <c r="E7" s="11" t="s">
        <v>48</v>
      </c>
      <c r="F7" s="11" t="s">
        <v>49</v>
      </c>
      <c r="G7" s="11" t="s">
        <v>50</v>
      </c>
      <c r="H7" s="11" t="s">
        <v>51</v>
      </c>
      <c r="I7" s="11" t="s">
        <v>52</v>
      </c>
      <c r="J7" s="11" t="s">
        <v>53</v>
      </c>
    </row>
    <row r="8" spans="1:10" ht="15.5" x14ac:dyDescent="0.35">
      <c r="A8" s="12" t="s">
        <v>98</v>
      </c>
      <c r="B8" s="13">
        <v>30</v>
      </c>
      <c r="C8" s="13">
        <v>6</v>
      </c>
      <c r="D8" s="13">
        <v>26</v>
      </c>
      <c r="E8" s="13">
        <v>6</v>
      </c>
      <c r="F8" s="13">
        <v>38</v>
      </c>
      <c r="G8" s="13">
        <v>6</v>
      </c>
      <c r="H8" s="13">
        <v>6</v>
      </c>
      <c r="I8" s="13">
        <v>3</v>
      </c>
      <c r="J8" s="13">
        <v>236</v>
      </c>
    </row>
    <row r="9" spans="1:10" ht="15.5" x14ac:dyDescent="0.35">
      <c r="A9" s="12" t="s">
        <v>99</v>
      </c>
      <c r="B9" s="13">
        <v>29</v>
      </c>
      <c r="C9" s="13">
        <v>5</v>
      </c>
      <c r="D9" s="13">
        <v>28</v>
      </c>
      <c r="E9" s="13">
        <v>5</v>
      </c>
      <c r="F9" s="13">
        <v>40</v>
      </c>
      <c r="G9" s="13">
        <v>6</v>
      </c>
      <c r="H9" s="13">
        <v>3</v>
      </c>
      <c r="I9" s="13">
        <v>2</v>
      </c>
      <c r="J9" s="13">
        <v>269</v>
      </c>
    </row>
    <row r="10" spans="1:10" ht="15.5" x14ac:dyDescent="0.35">
      <c r="A10" s="12" t="s">
        <v>100</v>
      </c>
      <c r="B10" s="13">
        <v>33</v>
      </c>
      <c r="C10" s="13">
        <v>6</v>
      </c>
      <c r="D10" s="13">
        <v>27</v>
      </c>
      <c r="E10" s="13">
        <v>6</v>
      </c>
      <c r="F10" s="13">
        <v>34</v>
      </c>
      <c r="G10" s="13">
        <v>6</v>
      </c>
      <c r="H10" s="13">
        <v>6</v>
      </c>
      <c r="I10" s="13">
        <v>3</v>
      </c>
      <c r="J10" s="13">
        <v>240</v>
      </c>
    </row>
    <row r="11" spans="1:10" ht="15.5" x14ac:dyDescent="0.35">
      <c r="A11" s="12" t="s">
        <v>101</v>
      </c>
      <c r="B11" s="13">
        <v>27</v>
      </c>
      <c r="C11" s="13">
        <v>4</v>
      </c>
      <c r="D11" s="13">
        <v>30</v>
      </c>
      <c r="E11" s="13">
        <v>4</v>
      </c>
      <c r="F11" s="13">
        <v>37</v>
      </c>
      <c r="G11" s="13">
        <v>5</v>
      </c>
      <c r="H11" s="13">
        <v>6</v>
      </c>
      <c r="I11" s="13">
        <v>2</v>
      </c>
      <c r="J11" s="13">
        <v>424</v>
      </c>
    </row>
    <row r="12" spans="1:10" ht="15.5" x14ac:dyDescent="0.35">
      <c r="A12" s="12" t="s">
        <v>102</v>
      </c>
      <c r="B12" s="13">
        <v>29</v>
      </c>
      <c r="C12" s="13">
        <v>6</v>
      </c>
      <c r="D12" s="13">
        <v>26</v>
      </c>
      <c r="E12" s="13">
        <v>6</v>
      </c>
      <c r="F12" s="13">
        <v>42</v>
      </c>
      <c r="G12" s="13">
        <v>7</v>
      </c>
      <c r="H12" s="13">
        <v>3</v>
      </c>
      <c r="I12" s="13">
        <v>2</v>
      </c>
      <c r="J12" s="13">
        <v>200</v>
      </c>
    </row>
    <row r="13" spans="1:10" ht="15.5" x14ac:dyDescent="0.35">
      <c r="A13" s="12" t="s">
        <v>103</v>
      </c>
      <c r="B13" s="13">
        <v>37</v>
      </c>
      <c r="C13" s="13">
        <v>7</v>
      </c>
      <c r="D13" s="13">
        <v>27</v>
      </c>
      <c r="E13" s="13">
        <v>7</v>
      </c>
      <c r="F13" s="13">
        <v>33</v>
      </c>
      <c r="G13" s="13">
        <v>7</v>
      </c>
      <c r="H13" s="13">
        <v>3</v>
      </c>
      <c r="I13" s="13">
        <v>3</v>
      </c>
      <c r="J13" s="13">
        <v>178</v>
      </c>
    </row>
    <row r="14" spans="1:10" ht="15.5" x14ac:dyDescent="0.35">
      <c r="A14" s="12" t="s">
        <v>104</v>
      </c>
      <c r="B14" s="13">
        <v>25</v>
      </c>
      <c r="C14" s="13">
        <v>9</v>
      </c>
      <c r="D14" s="13">
        <v>32</v>
      </c>
      <c r="E14" s="13">
        <v>9</v>
      </c>
      <c r="F14" s="13">
        <v>39</v>
      </c>
      <c r="G14" s="13">
        <v>10</v>
      </c>
      <c r="H14" s="13" t="s">
        <v>64</v>
      </c>
      <c r="I14" s="13" t="s">
        <v>64</v>
      </c>
      <c r="J14" s="13">
        <v>99</v>
      </c>
    </row>
    <row r="15" spans="1:10" ht="15.5" x14ac:dyDescent="0.35">
      <c r="A15" s="12" t="s">
        <v>105</v>
      </c>
      <c r="B15" s="13">
        <v>30</v>
      </c>
      <c r="C15" s="13">
        <v>6</v>
      </c>
      <c r="D15" s="13">
        <v>25</v>
      </c>
      <c r="E15" s="13">
        <v>5</v>
      </c>
      <c r="F15" s="13">
        <v>38</v>
      </c>
      <c r="G15" s="13">
        <v>6</v>
      </c>
      <c r="H15" s="13">
        <v>7</v>
      </c>
      <c r="I15" s="13">
        <v>3</v>
      </c>
      <c r="J15" s="13">
        <v>243</v>
      </c>
    </row>
    <row r="16" spans="1:10" ht="15.5" x14ac:dyDescent="0.35">
      <c r="A16" s="12" t="s">
        <v>106</v>
      </c>
      <c r="B16" s="13">
        <v>32</v>
      </c>
      <c r="C16" s="13">
        <v>8</v>
      </c>
      <c r="D16" s="13">
        <v>29</v>
      </c>
      <c r="E16" s="13">
        <v>7</v>
      </c>
      <c r="F16" s="13">
        <v>36</v>
      </c>
      <c r="G16" s="13">
        <v>8</v>
      </c>
      <c r="H16" s="13">
        <v>2</v>
      </c>
      <c r="I16" s="13">
        <v>2</v>
      </c>
      <c r="J16" s="13">
        <v>146</v>
      </c>
    </row>
    <row r="17" spans="1:10" ht="15.5" x14ac:dyDescent="0.35">
      <c r="A17" s="12" t="s">
        <v>107</v>
      </c>
      <c r="B17" s="13">
        <v>27</v>
      </c>
      <c r="C17" s="13">
        <v>6</v>
      </c>
      <c r="D17" s="13">
        <v>32</v>
      </c>
      <c r="E17" s="13">
        <v>6</v>
      </c>
      <c r="F17" s="13">
        <v>36</v>
      </c>
      <c r="G17" s="13">
        <v>7</v>
      </c>
      <c r="H17" s="13">
        <v>5</v>
      </c>
      <c r="I17" s="13">
        <v>3</v>
      </c>
      <c r="J17" s="13">
        <v>198</v>
      </c>
    </row>
    <row r="18" spans="1:10" ht="15.5" x14ac:dyDescent="0.35">
      <c r="A18" s="12" t="s">
        <v>108</v>
      </c>
      <c r="B18" s="13">
        <v>33</v>
      </c>
      <c r="C18" s="13">
        <v>7</v>
      </c>
      <c r="D18" s="13">
        <v>22</v>
      </c>
      <c r="E18" s="13">
        <v>6</v>
      </c>
      <c r="F18" s="13">
        <v>42</v>
      </c>
      <c r="G18" s="13">
        <v>7</v>
      </c>
      <c r="H18" s="13">
        <v>4</v>
      </c>
      <c r="I18" s="13">
        <v>3</v>
      </c>
      <c r="J18" s="13">
        <v>198</v>
      </c>
    </row>
    <row r="19" spans="1:10" ht="15.5" x14ac:dyDescent="0.35">
      <c r="A19" s="12" t="s">
        <v>8</v>
      </c>
      <c r="B19" s="13">
        <v>30</v>
      </c>
      <c r="C19" s="13">
        <v>2</v>
      </c>
      <c r="D19" s="13">
        <v>28</v>
      </c>
      <c r="E19" s="13">
        <v>2</v>
      </c>
      <c r="F19" s="13">
        <v>38</v>
      </c>
      <c r="G19" s="13">
        <v>2</v>
      </c>
      <c r="H19" s="13">
        <v>5</v>
      </c>
      <c r="I19" s="13">
        <v>1</v>
      </c>
      <c r="J19" s="13">
        <v>2431</v>
      </c>
    </row>
    <row r="21" spans="1:10" ht="15.5" x14ac:dyDescent="0.35">
      <c r="A21" s="9" t="s">
        <v>126</v>
      </c>
    </row>
    <row r="22" spans="1:10" ht="62" x14ac:dyDescent="0.35">
      <c r="A22" s="10" t="s">
        <v>110</v>
      </c>
      <c r="B22" s="11" t="s">
        <v>45</v>
      </c>
      <c r="C22" s="11" t="s">
        <v>46</v>
      </c>
      <c r="D22" s="11" t="s">
        <v>47</v>
      </c>
      <c r="E22" s="11" t="s">
        <v>48</v>
      </c>
      <c r="F22" s="11" t="s">
        <v>49</v>
      </c>
      <c r="G22" s="11" t="s">
        <v>50</v>
      </c>
      <c r="H22" s="11" t="s">
        <v>51</v>
      </c>
      <c r="I22" s="11" t="s">
        <v>52</v>
      </c>
      <c r="J22" s="11" t="s">
        <v>53</v>
      </c>
    </row>
    <row r="23" spans="1:10" ht="15.5" x14ac:dyDescent="0.35">
      <c r="A23" s="12" t="s">
        <v>111</v>
      </c>
      <c r="B23" s="13">
        <v>30</v>
      </c>
      <c r="C23" s="13">
        <v>2</v>
      </c>
      <c r="D23" s="13">
        <v>27</v>
      </c>
      <c r="E23" s="13">
        <v>2</v>
      </c>
      <c r="F23" s="13">
        <v>38</v>
      </c>
      <c r="G23" s="13">
        <v>2</v>
      </c>
      <c r="H23" s="13">
        <v>5</v>
      </c>
      <c r="I23" s="13">
        <v>1</v>
      </c>
      <c r="J23" s="13">
        <v>2342</v>
      </c>
    </row>
    <row r="24" spans="1:10" ht="15.5" x14ac:dyDescent="0.35">
      <c r="A24" s="12" t="s">
        <v>112</v>
      </c>
      <c r="B24" s="13">
        <v>33</v>
      </c>
      <c r="C24" s="13">
        <v>11</v>
      </c>
      <c r="D24" s="13">
        <v>30</v>
      </c>
      <c r="E24" s="13">
        <v>10</v>
      </c>
      <c r="F24" s="13">
        <v>28</v>
      </c>
      <c r="G24" s="13">
        <v>10</v>
      </c>
      <c r="H24" s="13">
        <v>9</v>
      </c>
      <c r="I24" s="13">
        <v>7</v>
      </c>
      <c r="J24" s="13">
        <v>77</v>
      </c>
    </row>
  </sheetData>
  <pageMargins left="0.7" right="0.7" top="0.75" bottom="0.75" header="0.3" footer="0.3"/>
  <pageSetup paperSize="9" orientation="portrait" horizontalDpi="300" verticalDpi="300"/>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Cover</vt:lpstr>
      <vt:lpstr>Table_of_contents</vt:lpstr>
      <vt:lpstr>Notes</vt:lpstr>
      <vt:lpstr>1a</vt:lpstr>
      <vt:lpstr>1b</vt:lpstr>
      <vt:lpstr>1c</vt:lpstr>
      <vt:lpstr>2a</vt:lpstr>
      <vt:lpstr>2b</vt:lpstr>
      <vt:lpstr>2c</vt:lpstr>
      <vt:lpstr>3a</vt:lpstr>
      <vt:lpstr>3b</vt:lpstr>
      <vt:lpstr>3c</vt:lpstr>
      <vt:lpstr>4a</vt:lpstr>
      <vt:lpstr>4b</vt:lpstr>
      <vt:lpstr>4c</vt:lpstr>
      <vt:lpstr>5a</vt:lpstr>
      <vt:lpstr>5b</vt:lpstr>
      <vt:lpstr>5c</vt:lpstr>
      <vt:lpstr>6a</vt:lpstr>
      <vt:lpstr>6b</vt:lpstr>
      <vt:lpstr>6c</vt:lpstr>
      <vt:lpstr>7a</vt:lpstr>
      <vt:lpstr>7b</vt:lpstr>
      <vt:lpstr>7c</vt:lpstr>
      <vt:lpstr>7d</vt:lpstr>
      <vt:lpstr>7e</vt:lpstr>
      <vt:lpstr>7f</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Attitudes to Refugees and Asylum Seekers in Northern Ireland 2025</dc:title>
  <dc:subject>Refugees and Asylum Seekers</dc:subject>
  <dc:creator>The Executive Office</dc:creator>
  <cp:lastModifiedBy>Drumm, Sinead</cp:lastModifiedBy>
  <dcterms:created xsi:type="dcterms:W3CDTF">2026-07-27T11:41:18Z</dcterms:created>
  <dcterms:modified xsi:type="dcterms:W3CDTF">2026-08-03T10:22:39Z</dcterms:modified>
  <cp:category>Government</cp:category>
</cp:coreProperties>
</file>